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iana_Chavez\Documents\Adriana CNMH\PPTO 2025\Informes\Ejecuciones mensuales\"/>
    </mc:Choice>
  </mc:AlternateContent>
  <xr:revisionPtr revIDLastSave="0" documentId="13_ncr:1_{631277A4-E777-493B-BDC5-0A9A5C337B10}" xr6:coauthVersionLast="47" xr6:coauthVersionMax="47" xr10:uidLastSave="{00000000-0000-0000-0000-000000000000}"/>
  <bookViews>
    <workbookView xWindow="-120" yWindow="-120" windowWidth="29040" windowHeight="15720" firstSheet="1" activeTab="1" xr2:uid="{6254FC1D-045B-4B9A-9547-4B2D9C9C8A61}"/>
  </bookViews>
  <sheets>
    <sheet name="Decreto" sheetId="2" state="hidden" r:id="rId1"/>
    <sheet name="Ener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" l="1"/>
  <c r="T28" i="1"/>
  <c r="U28" i="1"/>
  <c r="V28" i="1"/>
  <c r="W28" i="1" s="1"/>
  <c r="X28" i="1"/>
  <c r="Y28" i="1"/>
  <c r="S29" i="1"/>
  <c r="T29" i="1"/>
  <c r="U29" i="1"/>
  <c r="V29" i="1"/>
  <c r="W29" i="1"/>
  <c r="X29" i="1"/>
  <c r="Y29" i="1"/>
  <c r="J31" i="1"/>
  <c r="K31" i="1"/>
  <c r="L31" i="1"/>
  <c r="M31" i="1"/>
  <c r="N31" i="1"/>
  <c r="O31" i="1"/>
  <c r="P31" i="1"/>
  <c r="Q31" i="1"/>
  <c r="R31" i="1"/>
  <c r="I31" i="1"/>
  <c r="J30" i="1"/>
  <c r="K30" i="1"/>
  <c r="L30" i="1"/>
  <c r="M30" i="1"/>
  <c r="N30" i="1"/>
  <c r="O30" i="1"/>
  <c r="P30" i="1"/>
  <c r="Q30" i="1"/>
  <c r="R30" i="1"/>
  <c r="I30" i="1"/>
  <c r="S15" i="1"/>
  <c r="S16" i="1"/>
  <c r="S9" i="1"/>
  <c r="T9" i="1"/>
  <c r="U9" i="1"/>
  <c r="S10" i="1"/>
  <c r="T10" i="1"/>
  <c r="U10" i="1"/>
  <c r="S11" i="1"/>
  <c r="T11" i="1"/>
  <c r="U11" i="1"/>
  <c r="X27" i="1"/>
  <c r="Y27" i="1" s="1"/>
  <c r="V27" i="1"/>
  <c r="W27" i="1" s="1"/>
  <c r="U27" i="1"/>
  <c r="T27" i="1"/>
  <c r="S27" i="1"/>
  <c r="X26" i="1"/>
  <c r="Y26" i="1" s="1"/>
  <c r="V26" i="1"/>
  <c r="W26" i="1" s="1"/>
  <c r="U26" i="1"/>
  <c r="T26" i="1"/>
  <c r="S26" i="1"/>
  <c r="X25" i="1"/>
  <c r="Y25" i="1" s="1"/>
  <c r="V25" i="1"/>
  <c r="W25" i="1" s="1"/>
  <c r="U25" i="1"/>
  <c r="T25" i="1"/>
  <c r="S25" i="1"/>
  <c r="X24" i="1"/>
  <c r="Y24" i="1" s="1"/>
  <c r="V24" i="1"/>
  <c r="W24" i="1" s="1"/>
  <c r="U24" i="1"/>
  <c r="T24" i="1"/>
  <c r="S24" i="1"/>
  <c r="X23" i="1"/>
  <c r="Y23" i="1" s="1"/>
  <c r="V23" i="1"/>
  <c r="W23" i="1" s="1"/>
  <c r="U23" i="1"/>
  <c r="T23" i="1"/>
  <c r="S23" i="1"/>
  <c r="X22" i="1"/>
  <c r="V22" i="1"/>
  <c r="V30" i="1" s="1"/>
  <c r="W30" i="1" s="1"/>
  <c r="U22" i="1"/>
  <c r="T22" i="1"/>
  <c r="S22" i="1"/>
  <c r="R20" i="1"/>
  <c r="Q20" i="1"/>
  <c r="P20" i="1"/>
  <c r="O20" i="1"/>
  <c r="N20" i="1"/>
  <c r="M20" i="1"/>
  <c r="L20" i="1"/>
  <c r="K20" i="1"/>
  <c r="J20" i="1"/>
  <c r="I20" i="1"/>
  <c r="X19" i="1"/>
  <c r="Y19" i="1" s="1"/>
  <c r="V19" i="1"/>
  <c r="W19" i="1" s="1"/>
  <c r="U19" i="1"/>
  <c r="T19" i="1"/>
  <c r="S19" i="1"/>
  <c r="X18" i="1"/>
  <c r="V18" i="1"/>
  <c r="V20" i="1" s="1"/>
  <c r="U18" i="1"/>
  <c r="T18" i="1"/>
  <c r="S18" i="1"/>
  <c r="R17" i="1"/>
  <c r="Q17" i="1"/>
  <c r="P17" i="1"/>
  <c r="O17" i="1"/>
  <c r="N17" i="1"/>
  <c r="M17" i="1"/>
  <c r="L17" i="1"/>
  <c r="K17" i="1"/>
  <c r="J17" i="1"/>
  <c r="I17" i="1"/>
  <c r="Y16" i="1"/>
  <c r="X16" i="1"/>
  <c r="W16" i="1"/>
  <c r="V16" i="1"/>
  <c r="U16" i="1"/>
  <c r="T16" i="1"/>
  <c r="X15" i="1"/>
  <c r="Y15" i="1" s="1"/>
  <c r="V15" i="1"/>
  <c r="W15" i="1" s="1"/>
  <c r="U15" i="1"/>
  <c r="T15" i="1"/>
  <c r="R14" i="1"/>
  <c r="Q14" i="1"/>
  <c r="P14" i="1"/>
  <c r="O14" i="1"/>
  <c r="N14" i="1"/>
  <c r="M14" i="1"/>
  <c r="L14" i="1"/>
  <c r="K14" i="1"/>
  <c r="J14" i="1"/>
  <c r="I14" i="1"/>
  <c r="X13" i="1"/>
  <c r="X14" i="1" s="1"/>
  <c r="Y14" i="1" s="1"/>
  <c r="V13" i="1"/>
  <c r="V14" i="1" s="1"/>
  <c r="U13" i="1"/>
  <c r="T13" i="1"/>
  <c r="S13" i="1"/>
  <c r="R12" i="1"/>
  <c r="Q12" i="1"/>
  <c r="P12" i="1"/>
  <c r="O12" i="1"/>
  <c r="N12" i="1"/>
  <c r="M12" i="1"/>
  <c r="L12" i="1"/>
  <c r="K12" i="1"/>
  <c r="J12" i="1"/>
  <c r="I12" i="1"/>
  <c r="X11" i="1"/>
  <c r="Y11" i="1" s="1"/>
  <c r="V11" i="1"/>
  <c r="W11" i="1" s="1"/>
  <c r="X10" i="1"/>
  <c r="Y10" i="1" s="1"/>
  <c r="V10" i="1"/>
  <c r="W10" i="1" s="1"/>
  <c r="X9" i="1"/>
  <c r="V9" i="1"/>
  <c r="V12" i="1" s="1"/>
  <c r="S30" i="1" l="1"/>
  <c r="U30" i="1"/>
  <c r="X30" i="1"/>
  <c r="Y30" i="1" s="1"/>
  <c r="S20" i="1"/>
  <c r="U20" i="1"/>
  <c r="S14" i="1"/>
  <c r="U14" i="1"/>
  <c r="X20" i="1"/>
  <c r="Y20" i="1" s="1"/>
  <c r="W22" i="1"/>
  <c r="Y22" i="1"/>
  <c r="T30" i="1"/>
  <c r="W18" i="1"/>
  <c r="Y18" i="1"/>
  <c r="S17" i="1"/>
  <c r="U17" i="1"/>
  <c r="W14" i="1"/>
  <c r="T14" i="1"/>
  <c r="S12" i="1"/>
  <c r="U12" i="1"/>
  <c r="J21" i="1"/>
  <c r="L21" i="1"/>
  <c r="W12" i="1"/>
  <c r="T12" i="1"/>
  <c r="X12" i="1"/>
  <c r="Y12" i="1" s="1"/>
  <c r="I21" i="1"/>
  <c r="K21" i="1"/>
  <c r="M21" i="1"/>
  <c r="O21" i="1"/>
  <c r="Q21" i="1"/>
  <c r="T21" i="1" s="1"/>
  <c r="N21" i="1"/>
  <c r="T31" i="1"/>
  <c r="W20" i="1"/>
  <c r="T17" i="1"/>
  <c r="V17" i="1"/>
  <c r="W17" i="1" s="1"/>
  <c r="X17" i="1"/>
  <c r="Y17" i="1" s="1"/>
  <c r="P21" i="1"/>
  <c r="R21" i="1"/>
  <c r="W9" i="1"/>
  <c r="Y9" i="1"/>
  <c r="W13" i="1"/>
  <c r="Y13" i="1"/>
  <c r="T20" i="1"/>
  <c r="S21" i="1" l="1"/>
  <c r="S31" i="1"/>
  <c r="U21" i="1"/>
  <c r="U31" i="1"/>
  <c r="X21" i="1"/>
  <c r="V21" i="1"/>
  <c r="W21" i="1" l="1"/>
  <c r="V31" i="1"/>
  <c r="W31" i="1" s="1"/>
  <c r="Y21" i="1"/>
  <c r="X31" i="1"/>
  <c r="Y31" i="1" s="1"/>
</calcChain>
</file>

<file path=xl/sharedStrings.xml><?xml version="1.0" encoding="utf-8"?>
<sst xmlns="http://schemas.openxmlformats.org/spreadsheetml/2006/main" count="447" uniqueCount="112">
  <si>
    <t>CENTRO NACIONAL DE MEMORIA HISTÓRICA</t>
  </si>
  <si>
    <t>SECCION: 41-05-00</t>
  </si>
  <si>
    <t>CIFRAS EN PESOS</t>
  </si>
  <si>
    <t>TIPO</t>
  </si>
  <si>
    <t>CTA</t>
  </si>
  <si>
    <t>SUB
CTA</t>
  </si>
  <si>
    <t>OBJ</t>
  </si>
  <si>
    <t>ORD</t>
  </si>
  <si>
    <t>REC</t>
  </si>
  <si>
    <t>SIT</t>
  </si>
  <si>
    <t>DESCRIPCION</t>
  </si>
  <si>
    <t>APROPIACIÓN INICIAL</t>
  </si>
  <si>
    <t>APROPIACIÓN ADICIONADA</t>
  </si>
  <si>
    <t>APROPIACIÓN REDUCIDA</t>
  </si>
  <si>
    <t>APROPIACIÓN VIGENTE</t>
  </si>
  <si>
    <t>CDP</t>
  </si>
  <si>
    <t>APROPIACIÓN DISPONIBLE</t>
  </si>
  <si>
    <t>APROPIACIÓN BLOQUEADA</t>
  </si>
  <si>
    <t>COMPROMISO</t>
  </si>
  <si>
    <t>OBLIGACION</t>
  </si>
  <si>
    <t>PAGOS</t>
  </si>
  <si>
    <t>% EJECUCIÓN</t>
  </si>
  <si>
    <t xml:space="preserve">CONSTITUCIÓN REZAGO PRESUPUESTAL </t>
  </si>
  <si>
    <t>Comp.</t>
  </si>
  <si>
    <t>Oblig.</t>
  </si>
  <si>
    <t>Pagos</t>
  </si>
  <si>
    <t>Cuentas por pagar</t>
  </si>
  <si>
    <t>Reserva Presupuestal</t>
  </si>
  <si>
    <t>Valor</t>
  </si>
  <si>
    <t>%</t>
  </si>
  <si>
    <t>A</t>
  </si>
  <si>
    <t>01</t>
  </si>
  <si>
    <t>10</t>
  </si>
  <si>
    <t>CSF</t>
  </si>
  <si>
    <t>SALARIO</t>
  </si>
  <si>
    <t>02</t>
  </si>
  <si>
    <t>CONTRIBUCIONES INHERENTES A LA NÓMINA</t>
  </si>
  <si>
    <t>03</t>
  </si>
  <si>
    <t>REMUNERACIONES NO CONSTITUTIVAS DE FACTOR SALARIAL</t>
  </si>
  <si>
    <t>TOTAL GASTOS DE PERSONAL</t>
  </si>
  <si>
    <t>ADQUISICIÓN DE BIENES  Y SERVICIOS</t>
  </si>
  <si>
    <t>TOTAL ADQUISICIÓN DE BIENES Y SERVICIOS</t>
  </si>
  <si>
    <t>999</t>
  </si>
  <si>
    <t>OTRAS TRANSFERENCIAS - DISTRIBUCIÓN PREVIO CONCEPTO DGPPN</t>
  </si>
  <si>
    <t>04</t>
  </si>
  <si>
    <t>012</t>
  </si>
  <si>
    <t>INCAPACIDADES Y LICENCIAS DE MATERNIDAD Y PATERNIDAD (NO DE PENSIONES)</t>
  </si>
  <si>
    <t>TOTAL TRANSFERENCIAS CORRIENTES</t>
  </si>
  <si>
    <t>08</t>
  </si>
  <si>
    <t>IMPUESTOS</t>
  </si>
  <si>
    <t>11</t>
  </si>
  <si>
    <t>SSF</t>
  </si>
  <si>
    <t>CUOTA DE FISCALIZACIÓN Y AUDITAJE</t>
  </si>
  <si>
    <t>TOTAL GASTOS POR TRIBUTOS, MULTAS, SANCIONES E INTERESES DE MORA</t>
  </si>
  <si>
    <t>TOTAL FUNCIONAMIENTO</t>
  </si>
  <si>
    <t>C</t>
  </si>
  <si>
    <t>4101</t>
  </si>
  <si>
    <t>1500</t>
  </si>
  <si>
    <t>15</t>
  </si>
  <si>
    <t>53107A</t>
  </si>
  <si>
    <t>5. CONVERGENCIA REGIONAL / A. DIÁLOGO, MEMORIA, CONVIVENCIA Y RECONCILIACIÓN PARA LA RECONSTRUCCIÓN DEL TEJIDO SOCIAL</t>
  </si>
  <si>
    <t>16</t>
  </si>
  <si>
    <t>17</t>
  </si>
  <si>
    <t>18</t>
  </si>
  <si>
    <t>19</t>
  </si>
  <si>
    <t>4199</t>
  </si>
  <si>
    <t>2</t>
  </si>
  <si>
    <t>53105B</t>
  </si>
  <si>
    <t>5. CONVERGENCIA REGIONAL / B. ENTIDADES PÚBLICAS TERRITORIALES Y NACIONALES FORTALECIDAS</t>
  </si>
  <si>
    <t>TOTAL INVERSIÓN</t>
  </si>
  <si>
    <t>TOTAL EJECUCION PRESUPUESTO DE GASTOS</t>
  </si>
  <si>
    <t>DIRECCIÓN ADMINISTRATIVA Y FINANCIERA</t>
  </si>
  <si>
    <t>*Información tomada del Sistema Integrado de Información Financiera - SIIF Nación</t>
  </si>
  <si>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</si>
  <si>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</si>
  <si>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</si>
  <si>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</si>
  <si>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</si>
  <si>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</si>
  <si>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</si>
  <si>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</si>
  <si>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</si>
  <si>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APR. INICIAL</t>
  </si>
  <si>
    <t>APR. ADICIONADA</t>
  </si>
  <si>
    <t>APR. REDUCIDA</t>
  </si>
  <si>
    <t>APR. VIGENTE</t>
  </si>
  <si>
    <t>APR BLOQUEADA</t>
  </si>
  <si>
    <t>APR. DISPONIBLE</t>
  </si>
  <si>
    <t>ORDEN PAGO</t>
  </si>
  <si>
    <t>41-05-00</t>
  </si>
  <si>
    <t>CENTRO DE MEMORIA HISTORICA</t>
  </si>
  <si>
    <t>A-01-01-01</t>
  </si>
  <si>
    <t>A-01-01-02</t>
  </si>
  <si>
    <t>A-01-01-03</t>
  </si>
  <si>
    <t>A-02</t>
  </si>
  <si>
    <t>A-03-03-01-999</t>
  </si>
  <si>
    <t>A-03-04-02-012</t>
  </si>
  <si>
    <t>A-08-01</t>
  </si>
  <si>
    <t>A-08-04-01</t>
  </si>
  <si>
    <t>C-4101-1500-15-53107A</t>
  </si>
  <si>
    <t>C-4101-1500-16-53107A</t>
  </si>
  <si>
    <t>C-4101-1500-17-53107A</t>
  </si>
  <si>
    <t>C-4101-1500-18-53107A</t>
  </si>
  <si>
    <t>C-4101-1500-19-53107A</t>
  </si>
  <si>
    <t>C-4101-1500-20-703010</t>
  </si>
  <si>
    <t>20</t>
  </si>
  <si>
    <t>703010</t>
  </si>
  <si>
    <t>7. ACTORES DIFERENCIALES PARA EL CAMBIO / 1. REPARACIÓN TRANSFORMADORA</t>
  </si>
  <si>
    <t>C-4101-1500-21-53107A</t>
  </si>
  <si>
    <t>21</t>
  </si>
  <si>
    <t>C-4199-1500-2-53105B</t>
  </si>
  <si>
    <t>EJECUCION PRESUPUESTO DE GASTOS 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</si>
</sst>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0.0%"/>
    <numFmt numFmtId="165" formatCode="[$-1240A]&quot;$&quot;\ #,##0.00;\-&quot;$&quot;\ #,##0.00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0" xfId="0" applyFont="1" applyFill="1" applyAlignment="1">
      <alignment vertical="center" wrapText="1" readingOrder="1"/>
    </xf>
    <xf numFmtId="0" fontId="5" fillId="0" borderId="22" xfId="0" applyFont="1" applyBorder="1" applyAlignment="1">
      <alignment horizontal="center" vertical="center" wrapText="1" readingOrder="1"/>
    </xf>
    <xf numFmtId="0" fontId="5" fillId="0" borderId="22" xfId="0" applyFont="1" applyBorder="1" applyAlignment="1">
      <alignment horizontal="left" vertical="center" wrapText="1" readingOrder="1"/>
    </xf>
    <xf numFmtId="165" fontId="5" fillId="0" borderId="22" xfId="0" applyNumberFormat="1" applyFont="1" applyBorder="1" applyAlignment="1">
      <alignment horizontal="right" vertical="center" wrapText="1" readingOrder="1"/>
    </xf>
    <xf numFmtId="164" fontId="6" fillId="0" borderId="7" xfId="2" applyNumberFormat="1" applyFont="1" applyFill="1" applyBorder="1" applyAlignment="1">
      <alignment horizontal="center" vertical="center" wrapText="1" readingOrder="1"/>
    </xf>
    <xf numFmtId="10" fontId="5" fillId="0" borderId="22" xfId="2" applyNumberFormat="1" applyFont="1" applyBorder="1" applyAlignment="1">
      <alignment horizontal="center" vertical="center" wrapText="1" readingOrder="1"/>
    </xf>
    <xf numFmtId="7" fontId="4" fillId="2" borderId="7" xfId="1" applyNumberFormat="1" applyFont="1" applyFill="1" applyBorder="1" applyAlignment="1">
      <alignment horizontal="right" vertical="center" wrapText="1" readingOrder="1"/>
    </xf>
    <xf numFmtId="164" fontId="7" fillId="2" borderId="7" xfId="2" applyNumberFormat="1" applyFont="1" applyFill="1" applyBorder="1" applyAlignment="1">
      <alignment horizontal="center" vertical="center" wrapText="1" readingOrder="1"/>
    </xf>
    <xf numFmtId="10" fontId="4" fillId="2" borderId="7" xfId="2" applyNumberFormat="1" applyFont="1" applyFill="1" applyBorder="1" applyAlignment="1">
      <alignment horizontal="center" vertical="center" wrapText="1" readingOrder="1"/>
    </xf>
    <xf numFmtId="7" fontId="4" fillId="3" borderId="7" xfId="1" applyNumberFormat="1" applyFont="1" applyFill="1" applyBorder="1" applyAlignment="1">
      <alignment horizontal="right" vertical="center" wrapText="1" readingOrder="1"/>
    </xf>
    <xf numFmtId="164" fontId="7" fillId="3" borderId="7" xfId="2" applyNumberFormat="1" applyFont="1" applyFill="1" applyBorder="1" applyAlignment="1">
      <alignment horizontal="center" vertical="center" wrapText="1" readingOrder="1"/>
    </xf>
    <xf numFmtId="10" fontId="4" fillId="3" borderId="7" xfId="2" applyNumberFormat="1" applyFont="1" applyFill="1" applyBorder="1" applyAlignment="1">
      <alignment horizontal="center" vertical="center" wrapText="1" readingOrder="1"/>
    </xf>
    <xf numFmtId="7" fontId="4" fillId="4" borderId="7" xfId="1" applyNumberFormat="1" applyFont="1" applyFill="1" applyBorder="1" applyAlignment="1">
      <alignment horizontal="right" vertical="center" wrapText="1" readingOrder="1"/>
    </xf>
    <xf numFmtId="164" fontId="7" fillId="4" borderId="7" xfId="2" applyNumberFormat="1" applyFont="1" applyFill="1" applyBorder="1" applyAlignment="1">
      <alignment horizontal="center" vertical="center" wrapText="1" readingOrder="1"/>
    </xf>
    <xf numFmtId="10" fontId="4" fillId="4" borderId="7" xfId="2" applyNumberFormat="1" applyFont="1" applyFill="1" applyBorder="1" applyAlignment="1">
      <alignment horizontal="center" vertical="center" wrapText="1" readingOrder="1"/>
    </xf>
    <xf numFmtId="0" fontId="8" fillId="0" borderId="0" xfId="0" applyFont="1"/>
    <xf numFmtId="0" fontId="9" fillId="0" borderId="22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0" xfId="0" applyFont="1"/>
    <xf numFmtId="0" fontId="11" fillId="0" borderId="22" xfId="0" applyFont="1" applyBorder="1" applyAlignment="1">
      <alignment horizontal="center" vertical="center" wrapText="1" readingOrder="1"/>
    </xf>
    <xf numFmtId="0" fontId="11" fillId="0" borderId="22" xfId="0" applyFont="1" applyBorder="1" applyAlignment="1">
      <alignment horizontal="left" vertical="center" wrapText="1" readingOrder="1"/>
    </xf>
    <xf numFmtId="0" fontId="11" fillId="0" borderId="22" xfId="0" applyFont="1" applyBorder="1" applyAlignment="1">
      <alignment vertical="center" wrapText="1" readingOrder="1"/>
    </xf>
    <xf numFmtId="165" fontId="11" fillId="0" borderId="22" xfId="0" applyNumberFormat="1" applyFont="1" applyBorder="1" applyAlignment="1">
      <alignment horizontal="right" vertical="center" wrapText="1" readingOrder="1"/>
    </xf>
    <xf numFmtId="0" fontId="9" fillId="0" borderId="22" xfId="0" applyFont="1" applyBorder="1" applyAlignment="1">
      <alignment horizontal="left" vertical="center" wrapText="1" readingOrder="1"/>
    </xf>
    <xf numFmtId="0" fontId="12" fillId="0" borderId="22" xfId="0" applyFont="1" applyBorder="1" applyAlignment="1">
      <alignment horizontal="right" vertical="center" wrapText="1" readingOrder="1"/>
    </xf>
    <xf numFmtId="0" fontId="4" fillId="4" borderId="7" xfId="0" applyFont="1" applyFill="1" applyBorder="1" applyAlignment="1">
      <alignment horizontal="right" vertical="center" wrapText="1" readingOrder="1"/>
    </xf>
    <xf numFmtId="0" fontId="4" fillId="2" borderId="7" xfId="0" applyFont="1" applyFill="1" applyBorder="1" applyAlignment="1">
      <alignment horizontal="right" vertical="center" wrapText="1" readingOrder="1"/>
    </xf>
    <xf numFmtId="0" fontId="4" fillId="3" borderId="7" xfId="0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164" fontId="2" fillId="2" borderId="7" xfId="2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 readingOrder="1"/>
    </xf>
    <xf numFmtId="164" fontId="4" fillId="2" borderId="13" xfId="2" applyNumberFormat="1" applyFont="1" applyFill="1" applyBorder="1" applyAlignment="1">
      <alignment horizontal="center" vertical="center" wrapText="1" readingOrder="1"/>
    </xf>
    <xf numFmtId="164" fontId="4" fillId="2" borderId="21" xfId="2" applyNumberFormat="1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vertical="center" wrapText="1" readingOrder="1"/>
    </xf>
    <xf numFmtId="43" fontId="4" fillId="2" borderId="3" xfId="1" applyFont="1" applyFill="1" applyBorder="1" applyAlignment="1">
      <alignment horizontal="center" vertical="center" wrapText="1" readingOrder="1"/>
    </xf>
    <xf numFmtId="43" fontId="4" fillId="2" borderId="10" xfId="1" applyFont="1" applyFill="1" applyBorder="1" applyAlignment="1">
      <alignment horizontal="center" vertical="center" wrapText="1" readingOrder="1"/>
    </xf>
    <xf numFmtId="43" fontId="4" fillId="2" borderId="18" xfId="1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18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9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17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105655</xdr:colOff>
      <xdr:row>0</xdr:row>
      <xdr:rowOff>0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9647A002-B924-4E7C-A282-CFC01360A4A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829555" y="0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31FA-A0A8-46A0-B38E-ED9ED2BFD9F3}">
  <dimension ref="A1:V23"/>
  <sheetViews>
    <sheetView showGridLines="0" topLeftCell="A5" workbookViewId="0">
      <selection activeCell="D13" sqref="D13:U20"/>
    </sheetView>
  </sheetViews>
  <sheetFormatPr baseColWidth="10" defaultRowHeight="15" x14ac:dyDescent="0.25"/>
  <cols>
    <col min="1" max="1" width="13.42578125" style="22" customWidth="1"/>
    <col min="2" max="2" width="27" style="22" customWidth="1"/>
    <col min="3" max="3" width="21.5703125" style="22" customWidth="1"/>
    <col min="4" max="8" width="5.42578125" style="22" customWidth="1"/>
    <col min="9" max="9" width="8" style="22" customWidth="1"/>
    <col min="10" max="10" width="9.5703125" style="22" customWidth="1"/>
    <col min="11" max="11" width="27.5703125" style="22" customWidth="1"/>
    <col min="12" max="22" width="18.85546875" style="22" customWidth="1"/>
    <col min="23" max="23" width="0" style="22" hidden="1" customWidth="1"/>
    <col min="24" max="16384" width="11.42578125" style="22"/>
  </cols>
  <sheetData>
    <row r="1" spans="1:22" x14ac:dyDescent="0.25">
      <c r="A1" s="20" t="s">
        <v>73</v>
      </c>
      <c r="B1" s="20">
        <v>2025</v>
      </c>
      <c r="C1" s="21" t="s">
        <v>74</v>
      </c>
      <c r="D1" s="21" t="s">
        <v>74</v>
      </c>
      <c r="E1" s="21" t="s">
        <v>74</v>
      </c>
      <c r="F1" s="21" t="s">
        <v>74</v>
      </c>
      <c r="G1" s="21" t="s">
        <v>74</v>
      </c>
      <c r="H1" s="21" t="s">
        <v>74</v>
      </c>
      <c r="I1" s="21" t="s">
        <v>74</v>
      </c>
      <c r="J1" s="21" t="s">
        <v>74</v>
      </c>
      <c r="K1" s="21" t="s">
        <v>74</v>
      </c>
      <c r="L1" s="21" t="s">
        <v>74</v>
      </c>
      <c r="M1" s="21" t="s">
        <v>74</v>
      </c>
      <c r="N1" s="21" t="s">
        <v>74</v>
      </c>
      <c r="O1" s="21" t="s">
        <v>74</v>
      </c>
      <c r="P1" s="21" t="s">
        <v>74</v>
      </c>
      <c r="Q1" s="21" t="s">
        <v>74</v>
      </c>
      <c r="R1" s="21" t="s">
        <v>74</v>
      </c>
      <c r="S1" s="21" t="s">
        <v>74</v>
      </c>
      <c r="T1" s="21" t="s">
        <v>74</v>
      </c>
      <c r="U1" s="21" t="s">
        <v>74</v>
      </c>
      <c r="V1" s="21" t="s">
        <v>74</v>
      </c>
    </row>
    <row r="2" spans="1:22" x14ac:dyDescent="0.25">
      <c r="A2" s="20" t="s">
        <v>75</v>
      </c>
      <c r="B2" s="20" t="s">
        <v>76</v>
      </c>
      <c r="C2" s="21" t="s">
        <v>74</v>
      </c>
      <c r="D2" s="21" t="s">
        <v>74</v>
      </c>
      <c r="E2" s="21" t="s">
        <v>74</v>
      </c>
      <c r="F2" s="21" t="s">
        <v>74</v>
      </c>
      <c r="G2" s="21" t="s">
        <v>74</v>
      </c>
      <c r="H2" s="21" t="s">
        <v>74</v>
      </c>
      <c r="I2" s="21" t="s">
        <v>74</v>
      </c>
      <c r="J2" s="21" t="s">
        <v>74</v>
      </c>
      <c r="K2" s="21" t="s">
        <v>74</v>
      </c>
      <c r="L2" s="21" t="s">
        <v>74</v>
      </c>
      <c r="M2" s="21" t="s">
        <v>74</v>
      </c>
      <c r="N2" s="21" t="s">
        <v>74</v>
      </c>
      <c r="O2" s="21" t="s">
        <v>74</v>
      </c>
      <c r="P2" s="21" t="s">
        <v>74</v>
      </c>
      <c r="Q2" s="21" t="s">
        <v>74</v>
      </c>
      <c r="R2" s="21" t="s">
        <v>74</v>
      </c>
      <c r="S2" s="21" t="s">
        <v>74</v>
      </c>
      <c r="T2" s="21" t="s">
        <v>74</v>
      </c>
      <c r="U2" s="21" t="s">
        <v>74</v>
      </c>
      <c r="V2" s="21" t="s">
        <v>74</v>
      </c>
    </row>
    <row r="3" spans="1:22" x14ac:dyDescent="0.25">
      <c r="A3" s="20" t="s">
        <v>77</v>
      </c>
      <c r="B3" s="20" t="s">
        <v>78</v>
      </c>
      <c r="C3" s="21" t="s">
        <v>74</v>
      </c>
      <c r="D3" s="21" t="s">
        <v>74</v>
      </c>
      <c r="E3" s="21" t="s">
        <v>74</v>
      </c>
      <c r="F3" s="21" t="s">
        <v>74</v>
      </c>
      <c r="G3" s="21" t="s">
        <v>74</v>
      </c>
      <c r="H3" s="21" t="s">
        <v>74</v>
      </c>
      <c r="I3" s="21" t="s">
        <v>74</v>
      </c>
      <c r="J3" s="21" t="s">
        <v>74</v>
      </c>
      <c r="K3" s="21" t="s">
        <v>74</v>
      </c>
      <c r="L3" s="21" t="s">
        <v>74</v>
      </c>
      <c r="M3" s="21" t="s">
        <v>74</v>
      </c>
      <c r="N3" s="21" t="s">
        <v>74</v>
      </c>
      <c r="O3" s="21" t="s">
        <v>74</v>
      </c>
      <c r="P3" s="21" t="s">
        <v>74</v>
      </c>
      <c r="Q3" s="21" t="s">
        <v>74</v>
      </c>
      <c r="R3" s="21" t="s">
        <v>74</v>
      </c>
      <c r="S3" s="21" t="s">
        <v>74</v>
      </c>
      <c r="T3" s="21" t="s">
        <v>74</v>
      </c>
      <c r="U3" s="21" t="s">
        <v>74</v>
      </c>
      <c r="V3" s="21" t="s">
        <v>74</v>
      </c>
    </row>
    <row r="4" spans="1:22" ht="24" x14ac:dyDescent="0.25">
      <c r="A4" s="20" t="s">
        <v>79</v>
      </c>
      <c r="B4" s="20" t="s">
        <v>80</v>
      </c>
      <c r="C4" s="20" t="s">
        <v>81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0" t="s">
        <v>82</v>
      </c>
      <c r="M4" s="20" t="s">
        <v>83</v>
      </c>
      <c r="N4" s="20" t="s">
        <v>84</v>
      </c>
      <c r="O4" s="20" t="s">
        <v>85</v>
      </c>
      <c r="P4" s="20" t="s">
        <v>15</v>
      </c>
      <c r="Q4" s="20" t="s">
        <v>87</v>
      </c>
      <c r="R4" s="20" t="s">
        <v>86</v>
      </c>
      <c r="S4" s="20" t="s">
        <v>18</v>
      </c>
      <c r="T4" s="20" t="s">
        <v>19</v>
      </c>
      <c r="U4" s="20" t="s">
        <v>20</v>
      </c>
      <c r="V4" s="20" t="s">
        <v>88</v>
      </c>
    </row>
    <row r="5" spans="1:22" ht="22.5" x14ac:dyDescent="0.25">
      <c r="A5" s="23" t="s">
        <v>89</v>
      </c>
      <c r="B5" s="24" t="s">
        <v>90</v>
      </c>
      <c r="C5" s="25" t="s">
        <v>91</v>
      </c>
      <c r="D5" s="23" t="s">
        <v>30</v>
      </c>
      <c r="E5" s="23" t="s">
        <v>31</v>
      </c>
      <c r="F5" s="23" t="s">
        <v>31</v>
      </c>
      <c r="G5" s="23" t="s">
        <v>31</v>
      </c>
      <c r="H5" s="23"/>
      <c r="I5" s="23" t="s">
        <v>32</v>
      </c>
      <c r="J5" s="23" t="s">
        <v>33</v>
      </c>
      <c r="K5" s="24" t="s">
        <v>34</v>
      </c>
      <c r="L5" s="26">
        <v>9592000000</v>
      </c>
      <c r="M5" s="26">
        <v>0</v>
      </c>
      <c r="N5" s="26">
        <v>0</v>
      </c>
      <c r="O5" s="26">
        <v>9592000000</v>
      </c>
      <c r="P5" s="26">
        <v>9592000000</v>
      </c>
      <c r="Q5" s="26">
        <v>0</v>
      </c>
      <c r="R5" s="26">
        <v>0</v>
      </c>
      <c r="S5" s="26">
        <v>652975219</v>
      </c>
      <c r="T5" s="26">
        <v>652975219</v>
      </c>
      <c r="U5" s="26">
        <v>652975219</v>
      </c>
      <c r="V5" s="26">
        <v>652975219</v>
      </c>
    </row>
    <row r="6" spans="1:22" ht="22.5" x14ac:dyDescent="0.25">
      <c r="A6" s="23" t="s">
        <v>89</v>
      </c>
      <c r="B6" s="24" t="s">
        <v>90</v>
      </c>
      <c r="C6" s="25" t="s">
        <v>92</v>
      </c>
      <c r="D6" s="23" t="s">
        <v>30</v>
      </c>
      <c r="E6" s="23" t="s">
        <v>31</v>
      </c>
      <c r="F6" s="23" t="s">
        <v>31</v>
      </c>
      <c r="G6" s="23" t="s">
        <v>35</v>
      </c>
      <c r="H6" s="23"/>
      <c r="I6" s="23" t="s">
        <v>32</v>
      </c>
      <c r="J6" s="23" t="s">
        <v>33</v>
      </c>
      <c r="K6" s="24" t="s">
        <v>36</v>
      </c>
      <c r="L6" s="26">
        <v>3380000000</v>
      </c>
      <c r="M6" s="26">
        <v>0</v>
      </c>
      <c r="N6" s="26">
        <v>0</v>
      </c>
      <c r="O6" s="26">
        <v>3380000000</v>
      </c>
      <c r="P6" s="26">
        <v>3380000000</v>
      </c>
      <c r="Q6" s="26">
        <v>0</v>
      </c>
      <c r="R6" s="26">
        <v>0</v>
      </c>
      <c r="S6" s="26">
        <v>269016394</v>
      </c>
      <c r="T6" s="26">
        <v>198331100</v>
      </c>
      <c r="U6" s="26">
        <v>198331100</v>
      </c>
      <c r="V6" s="26">
        <v>198331100</v>
      </c>
    </row>
    <row r="7" spans="1:22" ht="33.75" x14ac:dyDescent="0.25">
      <c r="A7" s="23" t="s">
        <v>89</v>
      </c>
      <c r="B7" s="24" t="s">
        <v>90</v>
      </c>
      <c r="C7" s="25" t="s">
        <v>93</v>
      </c>
      <c r="D7" s="23" t="s">
        <v>30</v>
      </c>
      <c r="E7" s="23" t="s">
        <v>31</v>
      </c>
      <c r="F7" s="23" t="s">
        <v>31</v>
      </c>
      <c r="G7" s="23" t="s">
        <v>37</v>
      </c>
      <c r="H7" s="23"/>
      <c r="I7" s="23" t="s">
        <v>32</v>
      </c>
      <c r="J7" s="23" t="s">
        <v>33</v>
      </c>
      <c r="K7" s="24" t="s">
        <v>38</v>
      </c>
      <c r="L7" s="26">
        <v>1156000000</v>
      </c>
      <c r="M7" s="26">
        <v>0</v>
      </c>
      <c r="N7" s="26">
        <v>0</v>
      </c>
      <c r="O7" s="26">
        <v>1156000000</v>
      </c>
      <c r="P7" s="26">
        <v>1156000000</v>
      </c>
      <c r="Q7" s="26">
        <v>0</v>
      </c>
      <c r="R7" s="26">
        <v>0</v>
      </c>
      <c r="S7" s="26">
        <v>89270824</v>
      </c>
      <c r="T7" s="26">
        <v>89270824</v>
      </c>
      <c r="U7" s="26">
        <v>89270824</v>
      </c>
      <c r="V7" s="26">
        <v>89270824</v>
      </c>
    </row>
    <row r="8" spans="1:22" ht="22.5" x14ac:dyDescent="0.25">
      <c r="A8" s="23" t="s">
        <v>89</v>
      </c>
      <c r="B8" s="24" t="s">
        <v>90</v>
      </c>
      <c r="C8" s="25" t="s">
        <v>94</v>
      </c>
      <c r="D8" s="23" t="s">
        <v>30</v>
      </c>
      <c r="E8" s="23" t="s">
        <v>35</v>
      </c>
      <c r="F8" s="23"/>
      <c r="G8" s="23"/>
      <c r="H8" s="23"/>
      <c r="I8" s="23" t="s">
        <v>32</v>
      </c>
      <c r="J8" s="23" t="s">
        <v>33</v>
      </c>
      <c r="K8" s="24" t="s">
        <v>40</v>
      </c>
      <c r="L8" s="26">
        <v>3358515000</v>
      </c>
      <c r="M8" s="26">
        <v>0</v>
      </c>
      <c r="N8" s="26">
        <v>0</v>
      </c>
      <c r="O8" s="26">
        <v>3358515000</v>
      </c>
      <c r="P8" s="26">
        <v>2779534137.0599999</v>
      </c>
      <c r="Q8" s="26">
        <v>578980862.94000006</v>
      </c>
      <c r="R8" s="26">
        <v>0</v>
      </c>
      <c r="S8" s="26">
        <v>2612184505.0599999</v>
      </c>
      <c r="T8" s="26">
        <v>131004</v>
      </c>
      <c r="U8" s="26">
        <v>131004</v>
      </c>
      <c r="V8" s="26">
        <v>131004</v>
      </c>
    </row>
    <row r="9" spans="1:22" ht="33.75" x14ac:dyDescent="0.25">
      <c r="A9" s="23" t="s">
        <v>89</v>
      </c>
      <c r="B9" s="24" t="s">
        <v>90</v>
      </c>
      <c r="C9" s="25" t="s">
        <v>95</v>
      </c>
      <c r="D9" s="23" t="s">
        <v>30</v>
      </c>
      <c r="E9" s="23" t="s">
        <v>37</v>
      </c>
      <c r="F9" s="23" t="s">
        <v>37</v>
      </c>
      <c r="G9" s="23" t="s">
        <v>31</v>
      </c>
      <c r="H9" s="23" t="s">
        <v>42</v>
      </c>
      <c r="I9" s="23" t="s">
        <v>32</v>
      </c>
      <c r="J9" s="23" t="s">
        <v>33</v>
      </c>
      <c r="K9" s="24" t="s">
        <v>43</v>
      </c>
      <c r="L9" s="26">
        <v>758000000</v>
      </c>
      <c r="M9" s="26">
        <v>0</v>
      </c>
      <c r="N9" s="26">
        <v>0</v>
      </c>
      <c r="O9" s="26">
        <v>758000000</v>
      </c>
      <c r="P9" s="26">
        <v>0</v>
      </c>
      <c r="Q9" s="26">
        <v>0</v>
      </c>
      <c r="R9" s="26">
        <v>758000000</v>
      </c>
      <c r="S9" s="26">
        <v>0</v>
      </c>
      <c r="T9" s="26">
        <v>0</v>
      </c>
      <c r="U9" s="26">
        <v>0</v>
      </c>
      <c r="V9" s="26">
        <v>0</v>
      </c>
    </row>
    <row r="10" spans="1:22" ht="33.75" x14ac:dyDescent="0.25">
      <c r="A10" s="23" t="s">
        <v>89</v>
      </c>
      <c r="B10" s="24" t="s">
        <v>90</v>
      </c>
      <c r="C10" s="25" t="s">
        <v>96</v>
      </c>
      <c r="D10" s="23" t="s">
        <v>30</v>
      </c>
      <c r="E10" s="23" t="s">
        <v>37</v>
      </c>
      <c r="F10" s="23" t="s">
        <v>44</v>
      </c>
      <c r="G10" s="23" t="s">
        <v>35</v>
      </c>
      <c r="H10" s="23" t="s">
        <v>45</v>
      </c>
      <c r="I10" s="23" t="s">
        <v>32</v>
      </c>
      <c r="J10" s="23" t="s">
        <v>33</v>
      </c>
      <c r="K10" s="24" t="s">
        <v>46</v>
      </c>
      <c r="L10" s="26">
        <v>86000000</v>
      </c>
      <c r="M10" s="26">
        <v>0</v>
      </c>
      <c r="N10" s="26">
        <v>0</v>
      </c>
      <c r="O10" s="26">
        <v>86000000</v>
      </c>
      <c r="P10" s="26">
        <v>86000000</v>
      </c>
      <c r="Q10" s="26">
        <v>0</v>
      </c>
      <c r="R10" s="26">
        <v>0</v>
      </c>
      <c r="S10" s="26">
        <v>11846160</v>
      </c>
      <c r="T10" s="26">
        <v>11846160</v>
      </c>
      <c r="U10" s="26">
        <v>11846160</v>
      </c>
      <c r="V10" s="26">
        <v>11846160</v>
      </c>
    </row>
    <row r="11" spans="1:22" ht="22.5" x14ac:dyDescent="0.25">
      <c r="A11" s="23" t="s">
        <v>89</v>
      </c>
      <c r="B11" s="24" t="s">
        <v>90</v>
      </c>
      <c r="C11" s="25" t="s">
        <v>97</v>
      </c>
      <c r="D11" s="23" t="s">
        <v>30</v>
      </c>
      <c r="E11" s="23" t="s">
        <v>48</v>
      </c>
      <c r="F11" s="23" t="s">
        <v>31</v>
      </c>
      <c r="G11" s="23"/>
      <c r="H11" s="23"/>
      <c r="I11" s="23" t="s">
        <v>32</v>
      </c>
      <c r="J11" s="23" t="s">
        <v>33</v>
      </c>
      <c r="K11" s="24" t="s">
        <v>49</v>
      </c>
      <c r="L11" s="26">
        <v>1032300</v>
      </c>
      <c r="M11" s="26">
        <v>0</v>
      </c>
      <c r="N11" s="26">
        <v>0</v>
      </c>
      <c r="O11" s="26">
        <v>1032300</v>
      </c>
      <c r="P11" s="26">
        <v>0</v>
      </c>
      <c r="Q11" s="26">
        <v>1032300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</row>
    <row r="12" spans="1:22" ht="22.5" x14ac:dyDescent="0.25">
      <c r="A12" s="23" t="s">
        <v>89</v>
      </c>
      <c r="B12" s="24" t="s">
        <v>90</v>
      </c>
      <c r="C12" s="25" t="s">
        <v>98</v>
      </c>
      <c r="D12" s="23" t="s">
        <v>30</v>
      </c>
      <c r="E12" s="23" t="s">
        <v>48</v>
      </c>
      <c r="F12" s="23" t="s">
        <v>44</v>
      </c>
      <c r="G12" s="23" t="s">
        <v>31</v>
      </c>
      <c r="H12" s="23"/>
      <c r="I12" s="23" t="s">
        <v>50</v>
      </c>
      <c r="J12" s="23" t="s">
        <v>51</v>
      </c>
      <c r="K12" s="24" t="s">
        <v>52</v>
      </c>
      <c r="L12" s="26">
        <v>171911053</v>
      </c>
      <c r="M12" s="26">
        <v>0</v>
      </c>
      <c r="N12" s="26">
        <v>0</v>
      </c>
      <c r="O12" s="26">
        <v>171911053</v>
      </c>
      <c r="P12" s="26">
        <v>0</v>
      </c>
      <c r="Q12" s="26">
        <v>171911053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</row>
    <row r="13" spans="1:22" ht="56.25" x14ac:dyDescent="0.25">
      <c r="A13" s="23" t="s">
        <v>89</v>
      </c>
      <c r="B13" s="24" t="s">
        <v>90</v>
      </c>
      <c r="C13" s="25" t="s">
        <v>99</v>
      </c>
      <c r="D13" s="23" t="s">
        <v>55</v>
      </c>
      <c r="E13" s="23" t="s">
        <v>56</v>
      </c>
      <c r="F13" s="23" t="s">
        <v>57</v>
      </c>
      <c r="G13" s="23" t="s">
        <v>58</v>
      </c>
      <c r="H13" s="23" t="s">
        <v>59</v>
      </c>
      <c r="I13" s="23" t="s">
        <v>50</v>
      </c>
      <c r="J13" s="23" t="s">
        <v>33</v>
      </c>
      <c r="K13" s="24" t="s">
        <v>60</v>
      </c>
      <c r="L13" s="26">
        <v>5468624437</v>
      </c>
      <c r="M13" s="26">
        <v>0</v>
      </c>
      <c r="N13" s="26">
        <v>0</v>
      </c>
      <c r="O13" s="26">
        <v>5468624437</v>
      </c>
      <c r="P13" s="26">
        <v>2461030691</v>
      </c>
      <c r="Q13" s="26">
        <v>3007593746</v>
      </c>
      <c r="R13" s="26">
        <v>0</v>
      </c>
      <c r="S13" s="26">
        <v>972600561</v>
      </c>
      <c r="T13" s="26">
        <v>0</v>
      </c>
      <c r="U13" s="26">
        <v>0</v>
      </c>
      <c r="V13" s="26">
        <v>0</v>
      </c>
    </row>
    <row r="14" spans="1:22" ht="56.25" x14ac:dyDescent="0.25">
      <c r="A14" s="23" t="s">
        <v>89</v>
      </c>
      <c r="B14" s="24" t="s">
        <v>90</v>
      </c>
      <c r="C14" s="25" t="s">
        <v>100</v>
      </c>
      <c r="D14" s="23" t="s">
        <v>55</v>
      </c>
      <c r="E14" s="23" t="s">
        <v>56</v>
      </c>
      <c r="F14" s="23" t="s">
        <v>57</v>
      </c>
      <c r="G14" s="23" t="s">
        <v>61</v>
      </c>
      <c r="H14" s="23" t="s">
        <v>59</v>
      </c>
      <c r="I14" s="23" t="s">
        <v>50</v>
      </c>
      <c r="J14" s="23" t="s">
        <v>33</v>
      </c>
      <c r="K14" s="24" t="s">
        <v>60</v>
      </c>
      <c r="L14" s="26">
        <v>3926826802</v>
      </c>
      <c r="M14" s="26">
        <v>0</v>
      </c>
      <c r="N14" s="26">
        <v>0</v>
      </c>
      <c r="O14" s="26">
        <v>3926826802</v>
      </c>
      <c r="P14" s="26">
        <v>1147057290</v>
      </c>
      <c r="Q14" s="26">
        <v>2779769512</v>
      </c>
      <c r="R14" s="26">
        <v>0</v>
      </c>
      <c r="S14" s="26">
        <v>442973424</v>
      </c>
      <c r="T14" s="26">
        <v>0</v>
      </c>
      <c r="U14" s="26">
        <v>0</v>
      </c>
      <c r="V14" s="26">
        <v>0</v>
      </c>
    </row>
    <row r="15" spans="1:22" ht="56.25" x14ac:dyDescent="0.25">
      <c r="A15" s="23" t="s">
        <v>89</v>
      </c>
      <c r="B15" s="24" t="s">
        <v>90</v>
      </c>
      <c r="C15" s="25" t="s">
        <v>101</v>
      </c>
      <c r="D15" s="23" t="s">
        <v>55</v>
      </c>
      <c r="E15" s="23" t="s">
        <v>56</v>
      </c>
      <c r="F15" s="23" t="s">
        <v>57</v>
      </c>
      <c r="G15" s="23" t="s">
        <v>62</v>
      </c>
      <c r="H15" s="23" t="s">
        <v>59</v>
      </c>
      <c r="I15" s="23" t="s">
        <v>50</v>
      </c>
      <c r="J15" s="23" t="s">
        <v>33</v>
      </c>
      <c r="K15" s="24" t="s">
        <v>60</v>
      </c>
      <c r="L15" s="26">
        <v>10028389592</v>
      </c>
      <c r="M15" s="26">
        <v>0</v>
      </c>
      <c r="N15" s="26">
        <v>0</v>
      </c>
      <c r="O15" s="26">
        <v>10028389592</v>
      </c>
      <c r="P15" s="26">
        <v>5438494695</v>
      </c>
      <c r="Q15" s="26">
        <v>4589894897</v>
      </c>
      <c r="R15" s="26">
        <v>0</v>
      </c>
      <c r="S15" s="26">
        <v>1169021215</v>
      </c>
      <c r="T15" s="26">
        <v>0</v>
      </c>
      <c r="U15" s="26">
        <v>0</v>
      </c>
      <c r="V15" s="26">
        <v>0</v>
      </c>
    </row>
    <row r="16" spans="1:22" ht="56.25" x14ac:dyDescent="0.25">
      <c r="A16" s="23" t="s">
        <v>89</v>
      </c>
      <c r="B16" s="24" t="s">
        <v>90</v>
      </c>
      <c r="C16" s="25" t="s">
        <v>102</v>
      </c>
      <c r="D16" s="23" t="s">
        <v>55</v>
      </c>
      <c r="E16" s="23" t="s">
        <v>56</v>
      </c>
      <c r="F16" s="23" t="s">
        <v>57</v>
      </c>
      <c r="G16" s="23" t="s">
        <v>63</v>
      </c>
      <c r="H16" s="23" t="s">
        <v>59</v>
      </c>
      <c r="I16" s="23" t="s">
        <v>50</v>
      </c>
      <c r="J16" s="23" t="s">
        <v>33</v>
      </c>
      <c r="K16" s="24" t="s">
        <v>60</v>
      </c>
      <c r="L16" s="26">
        <v>12610000000</v>
      </c>
      <c r="M16" s="26">
        <v>0</v>
      </c>
      <c r="N16" s="26">
        <v>0</v>
      </c>
      <c r="O16" s="26">
        <v>12610000000</v>
      </c>
      <c r="P16" s="26">
        <v>2716179432</v>
      </c>
      <c r="Q16" s="26">
        <v>9893820568</v>
      </c>
      <c r="R16" s="26">
        <v>0</v>
      </c>
      <c r="S16" s="26">
        <v>1843517865</v>
      </c>
      <c r="T16" s="26">
        <v>0</v>
      </c>
      <c r="U16" s="26">
        <v>0</v>
      </c>
      <c r="V16" s="26">
        <v>0</v>
      </c>
    </row>
    <row r="17" spans="1:22" ht="56.25" x14ac:dyDescent="0.25">
      <c r="A17" s="23" t="s">
        <v>89</v>
      </c>
      <c r="B17" s="24" t="s">
        <v>90</v>
      </c>
      <c r="C17" s="25" t="s">
        <v>103</v>
      </c>
      <c r="D17" s="23" t="s">
        <v>55</v>
      </c>
      <c r="E17" s="23" t="s">
        <v>56</v>
      </c>
      <c r="F17" s="23" t="s">
        <v>57</v>
      </c>
      <c r="G17" s="23" t="s">
        <v>64</v>
      </c>
      <c r="H17" s="23" t="s">
        <v>59</v>
      </c>
      <c r="I17" s="23" t="s">
        <v>50</v>
      </c>
      <c r="J17" s="23" t="s">
        <v>33</v>
      </c>
      <c r="K17" s="24" t="s">
        <v>60</v>
      </c>
      <c r="L17" s="26">
        <v>7646482108</v>
      </c>
      <c r="M17" s="26">
        <v>0</v>
      </c>
      <c r="N17" s="26">
        <v>0</v>
      </c>
      <c r="O17" s="26">
        <v>7646482108</v>
      </c>
      <c r="P17" s="26">
        <v>4407599128</v>
      </c>
      <c r="Q17" s="26">
        <v>3238882980</v>
      </c>
      <c r="R17" s="26">
        <v>0</v>
      </c>
      <c r="S17" s="26">
        <v>2748417232</v>
      </c>
      <c r="T17" s="26">
        <v>0</v>
      </c>
      <c r="U17" s="26">
        <v>0</v>
      </c>
      <c r="V17" s="26">
        <v>0</v>
      </c>
    </row>
    <row r="18" spans="1:22" ht="33.75" x14ac:dyDescent="0.25">
      <c r="A18" s="23" t="s">
        <v>89</v>
      </c>
      <c r="B18" s="24" t="s">
        <v>90</v>
      </c>
      <c r="C18" s="25" t="s">
        <v>104</v>
      </c>
      <c r="D18" s="23" t="s">
        <v>55</v>
      </c>
      <c r="E18" s="23" t="s">
        <v>56</v>
      </c>
      <c r="F18" s="23" t="s">
        <v>57</v>
      </c>
      <c r="G18" s="23" t="s">
        <v>105</v>
      </c>
      <c r="H18" s="23" t="s">
        <v>106</v>
      </c>
      <c r="I18" s="23" t="s">
        <v>50</v>
      </c>
      <c r="J18" s="23" t="s">
        <v>33</v>
      </c>
      <c r="K18" s="24" t="s">
        <v>107</v>
      </c>
      <c r="L18" s="26">
        <v>7903217021</v>
      </c>
      <c r="M18" s="26">
        <v>0</v>
      </c>
      <c r="N18" s="26">
        <v>0</v>
      </c>
      <c r="O18" s="26">
        <v>7903217021</v>
      </c>
      <c r="P18" s="26">
        <v>2772748491</v>
      </c>
      <c r="Q18" s="26">
        <v>5130468530</v>
      </c>
      <c r="R18" s="26">
        <v>0</v>
      </c>
      <c r="S18" s="26">
        <v>2187878364</v>
      </c>
      <c r="T18" s="26">
        <v>0</v>
      </c>
      <c r="U18" s="26">
        <v>0</v>
      </c>
      <c r="V18" s="26">
        <v>0</v>
      </c>
    </row>
    <row r="19" spans="1:22" ht="56.25" x14ac:dyDescent="0.25">
      <c r="A19" s="23" t="s">
        <v>89</v>
      </c>
      <c r="B19" s="24" t="s">
        <v>90</v>
      </c>
      <c r="C19" s="25" t="s">
        <v>108</v>
      </c>
      <c r="D19" s="23" t="s">
        <v>55</v>
      </c>
      <c r="E19" s="23" t="s">
        <v>56</v>
      </c>
      <c r="F19" s="23" t="s">
        <v>57</v>
      </c>
      <c r="G19" s="23" t="s">
        <v>109</v>
      </c>
      <c r="H19" s="23" t="s">
        <v>59</v>
      </c>
      <c r="I19" s="23" t="s">
        <v>50</v>
      </c>
      <c r="J19" s="23" t="s">
        <v>33</v>
      </c>
      <c r="K19" s="24" t="s">
        <v>60</v>
      </c>
      <c r="L19" s="26">
        <v>7695195504</v>
      </c>
      <c r="M19" s="26">
        <v>0</v>
      </c>
      <c r="N19" s="26">
        <v>0</v>
      </c>
      <c r="O19" s="26">
        <v>7695195504</v>
      </c>
      <c r="P19" s="26">
        <v>1206790461</v>
      </c>
      <c r="Q19" s="26">
        <v>6488405043</v>
      </c>
      <c r="R19" s="26">
        <v>0</v>
      </c>
      <c r="S19" s="26">
        <v>502639127</v>
      </c>
      <c r="T19" s="26">
        <v>0</v>
      </c>
      <c r="U19" s="26">
        <v>0</v>
      </c>
      <c r="V19" s="26">
        <v>0</v>
      </c>
    </row>
    <row r="20" spans="1:22" ht="45" x14ac:dyDescent="0.25">
      <c r="A20" s="23" t="s">
        <v>89</v>
      </c>
      <c r="B20" s="24" t="s">
        <v>90</v>
      </c>
      <c r="C20" s="25" t="s">
        <v>110</v>
      </c>
      <c r="D20" s="23" t="s">
        <v>55</v>
      </c>
      <c r="E20" s="23" t="s">
        <v>65</v>
      </c>
      <c r="F20" s="23" t="s">
        <v>57</v>
      </c>
      <c r="G20" s="23" t="s">
        <v>66</v>
      </c>
      <c r="H20" s="23" t="s">
        <v>67</v>
      </c>
      <c r="I20" s="23" t="s">
        <v>50</v>
      </c>
      <c r="J20" s="23" t="s">
        <v>33</v>
      </c>
      <c r="K20" s="24" t="s">
        <v>68</v>
      </c>
      <c r="L20" s="26">
        <v>5626864721</v>
      </c>
      <c r="M20" s="26">
        <v>0</v>
      </c>
      <c r="N20" s="26">
        <v>0</v>
      </c>
      <c r="O20" s="26">
        <v>5626864721</v>
      </c>
      <c r="P20" s="26">
        <v>2273736876.6900001</v>
      </c>
      <c r="Q20" s="26">
        <v>3353127844.3099999</v>
      </c>
      <c r="R20" s="26">
        <v>0</v>
      </c>
      <c r="S20" s="26">
        <v>1950184506.6900001</v>
      </c>
      <c r="T20" s="26">
        <v>0</v>
      </c>
      <c r="U20" s="26">
        <v>0</v>
      </c>
      <c r="V20" s="26">
        <v>0</v>
      </c>
    </row>
    <row r="21" spans="1:22" x14ac:dyDescent="0.25">
      <c r="A21" s="23" t="s">
        <v>74</v>
      </c>
      <c r="B21" s="24" t="s">
        <v>74</v>
      </c>
      <c r="C21" s="25" t="s">
        <v>74</v>
      </c>
      <c r="D21" s="23" t="s">
        <v>74</v>
      </c>
      <c r="E21" s="23" t="s">
        <v>74</v>
      </c>
      <c r="F21" s="23" t="s">
        <v>74</v>
      </c>
      <c r="G21" s="23" t="s">
        <v>74</v>
      </c>
      <c r="H21" s="23" t="s">
        <v>74</v>
      </c>
      <c r="I21" s="23" t="s">
        <v>74</v>
      </c>
      <c r="J21" s="23" t="s">
        <v>74</v>
      </c>
      <c r="K21" s="24" t="s">
        <v>74</v>
      </c>
      <c r="L21" s="26">
        <v>79409058538</v>
      </c>
      <c r="M21" s="26">
        <v>0</v>
      </c>
      <c r="N21" s="26">
        <v>0</v>
      </c>
      <c r="O21" s="26">
        <v>79409058538</v>
      </c>
      <c r="P21" s="26">
        <v>39417171201.75</v>
      </c>
      <c r="Q21" s="26">
        <v>39233887336.25</v>
      </c>
      <c r="R21" s="26">
        <v>758000000</v>
      </c>
      <c r="S21" s="26">
        <v>15452525396.75</v>
      </c>
      <c r="T21" s="26">
        <v>952554307</v>
      </c>
      <c r="U21" s="26">
        <v>952554307</v>
      </c>
      <c r="V21" s="26">
        <v>952554307</v>
      </c>
    </row>
    <row r="22" spans="1:22" x14ac:dyDescent="0.25">
      <c r="A22" s="23" t="s">
        <v>74</v>
      </c>
      <c r="B22" s="27" t="s">
        <v>74</v>
      </c>
      <c r="C22" s="25" t="s">
        <v>74</v>
      </c>
      <c r="D22" s="23" t="s">
        <v>74</v>
      </c>
      <c r="E22" s="23" t="s">
        <v>74</v>
      </c>
      <c r="F22" s="23" t="s">
        <v>74</v>
      </c>
      <c r="G22" s="23" t="s">
        <v>74</v>
      </c>
      <c r="H22" s="23" t="s">
        <v>74</v>
      </c>
      <c r="I22" s="23" t="s">
        <v>74</v>
      </c>
      <c r="J22" s="23" t="s">
        <v>74</v>
      </c>
      <c r="K22" s="24" t="s">
        <v>74</v>
      </c>
      <c r="L22" s="28" t="s">
        <v>74</v>
      </c>
      <c r="M22" s="28" t="s">
        <v>74</v>
      </c>
      <c r="N22" s="28" t="s">
        <v>74</v>
      </c>
      <c r="O22" s="28" t="s">
        <v>74</v>
      </c>
      <c r="P22" s="28" t="s">
        <v>74</v>
      </c>
      <c r="Q22" s="28" t="s">
        <v>74</v>
      </c>
      <c r="R22" s="28" t="s">
        <v>74</v>
      </c>
      <c r="S22" s="28" t="s">
        <v>74</v>
      </c>
      <c r="T22" s="28" t="s">
        <v>74</v>
      </c>
      <c r="U22" s="28" t="s">
        <v>74</v>
      </c>
      <c r="V22" s="28" t="s">
        <v>74</v>
      </c>
    </row>
    <row r="23" spans="1:22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2D3A-993A-4D5C-8B26-EADCFFA1AFAE}">
  <dimension ref="A1:Y33"/>
  <sheetViews>
    <sheetView showGridLines="0" tabSelected="1" topLeftCell="K25" zoomScale="70" zoomScaleNormal="70" workbookViewId="0">
      <selection activeCell="AA29" sqref="AA29"/>
    </sheetView>
  </sheetViews>
  <sheetFormatPr baseColWidth="10" defaultColWidth="10.85546875" defaultRowHeight="12.75" x14ac:dyDescent="0.2"/>
  <cols>
    <col min="1" max="3" width="5.42578125" style="1" customWidth="1"/>
    <col min="4" max="4" width="6" style="1" customWidth="1"/>
    <col min="5" max="5" width="5.42578125" style="1" customWidth="1"/>
    <col min="6" max="6" width="8" style="1" customWidth="1"/>
    <col min="7" max="7" width="9.5703125" style="1" customWidth="1"/>
    <col min="8" max="8" width="27.5703125" style="1" customWidth="1"/>
    <col min="9" max="9" width="27.140625" style="1" bestFit="1" customWidth="1"/>
    <col min="10" max="10" width="33.5703125" style="1" customWidth="1"/>
    <col min="11" max="11" width="21.28515625" style="1" customWidth="1"/>
    <col min="12" max="12" width="28.7109375" style="1" bestFit="1" customWidth="1"/>
    <col min="13" max="13" width="21.5703125" style="1" bestFit="1" customWidth="1"/>
    <col min="14" max="15" width="24.42578125" style="1" customWidth="1"/>
    <col min="16" max="16" width="21.5703125" style="1" bestFit="1" customWidth="1"/>
    <col min="17" max="18" width="22" style="1" bestFit="1" customWidth="1"/>
    <col min="19" max="20" width="8.5703125" style="1" bestFit="1" customWidth="1"/>
    <col min="21" max="21" width="11.140625" style="1" bestFit="1" customWidth="1"/>
    <col min="22" max="22" width="18.7109375" style="1" bestFit="1" customWidth="1"/>
    <col min="23" max="23" width="7.7109375" style="1" bestFit="1" customWidth="1"/>
    <col min="24" max="24" width="20.7109375" style="1" bestFit="1" customWidth="1"/>
    <col min="25" max="16384" width="10.85546875" style="1"/>
  </cols>
  <sheetData>
    <row r="1" spans="1:25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x14ac:dyDescent="0.2">
      <c r="A2" s="50" t="s">
        <v>111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14.45" customHeight="1" x14ac:dyDescent="0.2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14.45" customHeight="1" x14ac:dyDescent="0.2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5" ht="12.95" customHeight="1" x14ac:dyDescent="0.2">
      <c r="A6" s="32" t="s">
        <v>3</v>
      </c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55" t="s">
        <v>10</v>
      </c>
      <c r="I6" s="41" t="s">
        <v>11</v>
      </c>
      <c r="J6" s="41" t="s">
        <v>12</v>
      </c>
      <c r="K6" s="41" t="s">
        <v>13</v>
      </c>
      <c r="L6" s="41" t="s">
        <v>14</v>
      </c>
      <c r="M6" s="44" t="s">
        <v>15</v>
      </c>
      <c r="N6" s="41" t="s">
        <v>16</v>
      </c>
      <c r="O6" s="41" t="s">
        <v>17</v>
      </c>
      <c r="P6" s="47" t="s">
        <v>18</v>
      </c>
      <c r="Q6" s="32" t="s">
        <v>19</v>
      </c>
      <c r="R6" s="52" t="s">
        <v>20</v>
      </c>
      <c r="S6" s="35" t="s">
        <v>21</v>
      </c>
      <c r="T6" s="35"/>
      <c r="U6" s="35"/>
      <c r="V6" s="36" t="s">
        <v>22</v>
      </c>
      <c r="W6" s="33"/>
      <c r="X6" s="33"/>
      <c r="Y6" s="33"/>
    </row>
    <row r="7" spans="1:25" x14ac:dyDescent="0.2">
      <c r="A7" s="33"/>
      <c r="B7" s="33"/>
      <c r="C7" s="33"/>
      <c r="D7" s="33"/>
      <c r="E7" s="33"/>
      <c r="F7" s="33"/>
      <c r="G7" s="33"/>
      <c r="H7" s="56"/>
      <c r="I7" s="42"/>
      <c r="J7" s="42"/>
      <c r="K7" s="42"/>
      <c r="L7" s="42"/>
      <c r="M7" s="45"/>
      <c r="N7" s="42"/>
      <c r="O7" s="42"/>
      <c r="P7" s="48"/>
      <c r="Q7" s="33"/>
      <c r="R7" s="53"/>
      <c r="S7" s="37" t="s">
        <v>23</v>
      </c>
      <c r="T7" s="37" t="s">
        <v>24</v>
      </c>
      <c r="U7" s="37" t="s">
        <v>25</v>
      </c>
      <c r="V7" s="39" t="s">
        <v>26</v>
      </c>
      <c r="W7" s="40"/>
      <c r="X7" s="36" t="s">
        <v>27</v>
      </c>
      <c r="Y7" s="33"/>
    </row>
    <row r="8" spans="1:25" x14ac:dyDescent="0.2">
      <c r="A8" s="34"/>
      <c r="B8" s="34"/>
      <c r="C8" s="34"/>
      <c r="D8" s="34"/>
      <c r="E8" s="34"/>
      <c r="F8" s="34"/>
      <c r="G8" s="34"/>
      <c r="H8" s="57"/>
      <c r="I8" s="43"/>
      <c r="J8" s="43"/>
      <c r="K8" s="43"/>
      <c r="L8" s="43"/>
      <c r="M8" s="46"/>
      <c r="N8" s="43"/>
      <c r="O8" s="43"/>
      <c r="P8" s="49"/>
      <c r="Q8" s="34"/>
      <c r="R8" s="54"/>
      <c r="S8" s="38"/>
      <c r="T8" s="38"/>
      <c r="U8" s="38"/>
      <c r="V8" s="3" t="s">
        <v>28</v>
      </c>
      <c r="W8" s="3" t="s">
        <v>29</v>
      </c>
      <c r="X8" s="4"/>
      <c r="Y8" s="3" t="s">
        <v>29</v>
      </c>
    </row>
    <row r="9" spans="1:25" x14ac:dyDescent="0.2">
      <c r="A9" s="5" t="s">
        <v>30</v>
      </c>
      <c r="B9" s="5" t="s">
        <v>31</v>
      </c>
      <c r="C9" s="5" t="s">
        <v>31</v>
      </c>
      <c r="D9" s="5" t="s">
        <v>31</v>
      </c>
      <c r="E9" s="5"/>
      <c r="F9" s="5" t="s">
        <v>32</v>
      </c>
      <c r="G9" s="5" t="s">
        <v>33</v>
      </c>
      <c r="H9" s="6" t="s">
        <v>34</v>
      </c>
      <c r="I9" s="7">
        <v>9592000000</v>
      </c>
      <c r="J9" s="7">
        <v>0</v>
      </c>
      <c r="K9" s="7">
        <v>0</v>
      </c>
      <c r="L9" s="7">
        <v>9592000000</v>
      </c>
      <c r="M9" s="7">
        <v>9592000000</v>
      </c>
      <c r="N9" s="7">
        <v>0</v>
      </c>
      <c r="O9" s="7">
        <v>0</v>
      </c>
      <c r="P9" s="7">
        <v>652975219</v>
      </c>
      <c r="Q9" s="7">
        <v>652975219</v>
      </c>
      <c r="R9" s="7">
        <v>652975219</v>
      </c>
      <c r="S9" s="8">
        <f>+P9/$L9</f>
        <v>6.8074981130108417E-2</v>
      </c>
      <c r="T9" s="8">
        <f>+Q9/$L9</f>
        <v>6.8074981130108417E-2</v>
      </c>
      <c r="U9" s="8">
        <f>+R9/$L9</f>
        <v>6.8074981130108417E-2</v>
      </c>
      <c r="V9" s="7">
        <f>+Q9-R9</f>
        <v>0</v>
      </c>
      <c r="W9" s="9">
        <f>+V9/L9</f>
        <v>0</v>
      </c>
      <c r="X9" s="7">
        <f>+P9-Q9</f>
        <v>0</v>
      </c>
      <c r="Y9" s="9">
        <f>+X9/L9</f>
        <v>0</v>
      </c>
    </row>
    <row r="10" spans="1:25" ht="25.5" x14ac:dyDescent="0.2">
      <c r="A10" s="5" t="s">
        <v>30</v>
      </c>
      <c r="B10" s="5" t="s">
        <v>31</v>
      </c>
      <c r="C10" s="5" t="s">
        <v>31</v>
      </c>
      <c r="D10" s="5" t="s">
        <v>35</v>
      </c>
      <c r="E10" s="5"/>
      <c r="F10" s="5" t="s">
        <v>32</v>
      </c>
      <c r="G10" s="5" t="s">
        <v>33</v>
      </c>
      <c r="H10" s="6" t="s">
        <v>36</v>
      </c>
      <c r="I10" s="7">
        <v>3380000000</v>
      </c>
      <c r="J10" s="7">
        <v>0</v>
      </c>
      <c r="K10" s="7">
        <v>0</v>
      </c>
      <c r="L10" s="7">
        <v>3380000000</v>
      </c>
      <c r="M10" s="7">
        <v>3380000000</v>
      </c>
      <c r="N10" s="7">
        <v>0</v>
      </c>
      <c r="O10" s="7">
        <v>0</v>
      </c>
      <c r="P10" s="7">
        <v>269016394</v>
      </c>
      <c r="Q10" s="7">
        <v>198331100</v>
      </c>
      <c r="R10" s="7">
        <v>198331100</v>
      </c>
      <c r="S10" s="8">
        <f>+P10/$L10</f>
        <v>7.959064911242604E-2</v>
      </c>
      <c r="T10" s="8">
        <f t="shared" ref="S10:U31" si="0">+Q10/$L10</f>
        <v>5.8677840236686388E-2</v>
      </c>
      <c r="U10" s="8">
        <f t="shared" si="0"/>
        <v>5.8677840236686388E-2</v>
      </c>
      <c r="V10" s="7">
        <f t="shared" ref="V10:V11" si="1">+Q10-R10</f>
        <v>0</v>
      </c>
      <c r="W10" s="9">
        <f t="shared" ref="W10:W31" si="2">+V10/L10</f>
        <v>0</v>
      </c>
      <c r="X10" s="7">
        <f t="shared" ref="X10:X11" si="3">+P10-Q10</f>
        <v>70685294</v>
      </c>
      <c r="Y10" s="9">
        <f t="shared" ref="Y10:Y31" si="4">+X10/L10</f>
        <v>2.0912808875739645E-2</v>
      </c>
    </row>
    <row r="11" spans="1:25" ht="38.25" x14ac:dyDescent="0.2">
      <c r="A11" s="5" t="s">
        <v>30</v>
      </c>
      <c r="B11" s="5" t="s">
        <v>31</v>
      </c>
      <c r="C11" s="5" t="s">
        <v>31</v>
      </c>
      <c r="D11" s="5" t="s">
        <v>37</v>
      </c>
      <c r="E11" s="5"/>
      <c r="F11" s="5" t="s">
        <v>32</v>
      </c>
      <c r="G11" s="5" t="s">
        <v>33</v>
      </c>
      <c r="H11" s="6" t="s">
        <v>38</v>
      </c>
      <c r="I11" s="7">
        <v>1156000000</v>
      </c>
      <c r="J11" s="7">
        <v>0</v>
      </c>
      <c r="K11" s="7">
        <v>0</v>
      </c>
      <c r="L11" s="7">
        <v>1156000000</v>
      </c>
      <c r="M11" s="7">
        <v>1156000000</v>
      </c>
      <c r="N11" s="7">
        <v>0</v>
      </c>
      <c r="O11" s="7">
        <v>0</v>
      </c>
      <c r="P11" s="7">
        <v>89270824</v>
      </c>
      <c r="Q11" s="7">
        <v>89270824</v>
      </c>
      <c r="R11" s="7">
        <v>89270824</v>
      </c>
      <c r="S11" s="8">
        <f t="shared" si="0"/>
        <v>7.7223896193771624E-2</v>
      </c>
      <c r="T11" s="8">
        <f t="shared" si="0"/>
        <v>7.7223896193771624E-2</v>
      </c>
      <c r="U11" s="8">
        <f t="shared" si="0"/>
        <v>7.7223896193771624E-2</v>
      </c>
      <c r="V11" s="7">
        <f t="shared" si="1"/>
        <v>0</v>
      </c>
      <c r="W11" s="9">
        <f t="shared" si="2"/>
        <v>0</v>
      </c>
      <c r="X11" s="7">
        <f t="shared" si="3"/>
        <v>0</v>
      </c>
      <c r="Y11" s="9">
        <f t="shared" si="4"/>
        <v>0</v>
      </c>
    </row>
    <row r="12" spans="1:25" ht="27" customHeight="1" x14ac:dyDescent="0.2">
      <c r="A12" s="30" t="s">
        <v>39</v>
      </c>
      <c r="B12" s="30"/>
      <c r="C12" s="30"/>
      <c r="D12" s="30"/>
      <c r="E12" s="30"/>
      <c r="F12" s="30"/>
      <c r="G12" s="30"/>
      <c r="H12" s="30"/>
      <c r="I12" s="10">
        <f>SUM(I9:I11)</f>
        <v>14128000000</v>
      </c>
      <c r="J12" s="10">
        <f t="shared" ref="J12:R12" si="5">SUM(J9:J11)</f>
        <v>0</v>
      </c>
      <c r="K12" s="10">
        <f t="shared" si="5"/>
        <v>0</v>
      </c>
      <c r="L12" s="10">
        <f t="shared" si="5"/>
        <v>14128000000</v>
      </c>
      <c r="M12" s="10">
        <f t="shared" si="5"/>
        <v>14128000000</v>
      </c>
      <c r="N12" s="10">
        <f t="shared" si="5"/>
        <v>0</v>
      </c>
      <c r="O12" s="10">
        <f t="shared" si="5"/>
        <v>0</v>
      </c>
      <c r="P12" s="10">
        <f t="shared" si="5"/>
        <v>1011262437</v>
      </c>
      <c r="Q12" s="10">
        <f t="shared" si="5"/>
        <v>940577143</v>
      </c>
      <c r="R12" s="10">
        <f t="shared" si="5"/>
        <v>940577143</v>
      </c>
      <c r="S12" s="11">
        <f t="shared" si="0"/>
        <v>7.1578598315402045E-2</v>
      </c>
      <c r="T12" s="11">
        <f t="shared" si="0"/>
        <v>6.6575392341449602E-2</v>
      </c>
      <c r="U12" s="11">
        <f>+R12/$L12</f>
        <v>6.6575392341449602E-2</v>
      </c>
      <c r="V12" s="10">
        <f>SUM(V9:V11)</f>
        <v>0</v>
      </c>
      <c r="W12" s="12">
        <f t="shared" si="2"/>
        <v>0</v>
      </c>
      <c r="X12" s="10">
        <f>SUM(X9:X11)</f>
        <v>70685294</v>
      </c>
      <c r="Y12" s="12">
        <f t="shared" si="4"/>
        <v>5.0032059739524345E-3</v>
      </c>
    </row>
    <row r="13" spans="1:25" ht="25.5" x14ac:dyDescent="0.2">
      <c r="A13" s="5" t="s">
        <v>30</v>
      </c>
      <c r="B13" s="5" t="s">
        <v>35</v>
      </c>
      <c r="C13" s="5"/>
      <c r="D13" s="5"/>
      <c r="E13" s="5"/>
      <c r="F13" s="5" t="s">
        <v>32</v>
      </c>
      <c r="G13" s="5" t="s">
        <v>33</v>
      </c>
      <c r="H13" s="6" t="s">
        <v>40</v>
      </c>
      <c r="I13" s="7">
        <v>3358515000</v>
      </c>
      <c r="J13" s="7">
        <v>0</v>
      </c>
      <c r="K13" s="7">
        <v>0</v>
      </c>
      <c r="L13" s="7">
        <v>3358515000</v>
      </c>
      <c r="M13" s="7">
        <v>2779534137.0599999</v>
      </c>
      <c r="N13" s="7">
        <v>578980862.94000006</v>
      </c>
      <c r="O13" s="7">
        <v>0</v>
      </c>
      <c r="P13" s="7">
        <v>2612184505.0599999</v>
      </c>
      <c r="Q13" s="7">
        <v>131004</v>
      </c>
      <c r="R13" s="7">
        <v>131004</v>
      </c>
      <c r="S13" s="8">
        <f t="shared" si="0"/>
        <v>0.77777961541335972</v>
      </c>
      <c r="T13" s="8">
        <f t="shared" si="0"/>
        <v>3.9006525205336285E-5</v>
      </c>
      <c r="U13" s="8">
        <f t="shared" si="0"/>
        <v>3.9006525205336285E-5</v>
      </c>
      <c r="V13" s="7">
        <f>+Q13-R13</f>
        <v>0</v>
      </c>
      <c r="W13" s="9">
        <f t="shared" si="2"/>
        <v>0</v>
      </c>
      <c r="X13" s="7">
        <f>+P13-Q13</f>
        <v>2612053501.0599999</v>
      </c>
      <c r="Y13" s="9">
        <f t="shared" si="4"/>
        <v>0.77774060888815444</v>
      </c>
    </row>
    <row r="14" spans="1:25" ht="22.5" customHeight="1" x14ac:dyDescent="0.2">
      <c r="A14" s="30" t="s">
        <v>41</v>
      </c>
      <c r="B14" s="30"/>
      <c r="C14" s="30"/>
      <c r="D14" s="30"/>
      <c r="E14" s="30"/>
      <c r="F14" s="30"/>
      <c r="G14" s="30"/>
      <c r="H14" s="30"/>
      <c r="I14" s="10">
        <f>+I13</f>
        <v>3358515000</v>
      </c>
      <c r="J14" s="10">
        <f t="shared" ref="J14:R14" si="6">+J13</f>
        <v>0</v>
      </c>
      <c r="K14" s="10">
        <f t="shared" si="6"/>
        <v>0</v>
      </c>
      <c r="L14" s="10">
        <f t="shared" si="6"/>
        <v>3358515000</v>
      </c>
      <c r="M14" s="10">
        <f t="shared" si="6"/>
        <v>2779534137.0599999</v>
      </c>
      <c r="N14" s="10">
        <f t="shared" si="6"/>
        <v>578980862.94000006</v>
      </c>
      <c r="O14" s="10">
        <f t="shared" si="6"/>
        <v>0</v>
      </c>
      <c r="P14" s="10">
        <f t="shared" si="6"/>
        <v>2612184505.0599999</v>
      </c>
      <c r="Q14" s="10">
        <f t="shared" si="6"/>
        <v>131004</v>
      </c>
      <c r="R14" s="10">
        <f t="shared" si="6"/>
        <v>131004</v>
      </c>
      <c r="S14" s="11">
        <f t="shared" si="0"/>
        <v>0.77777961541335972</v>
      </c>
      <c r="T14" s="11">
        <f t="shared" si="0"/>
        <v>3.9006525205336285E-5</v>
      </c>
      <c r="U14" s="11">
        <f t="shared" si="0"/>
        <v>3.9006525205336285E-5</v>
      </c>
      <c r="V14" s="10">
        <f>+V13</f>
        <v>0</v>
      </c>
      <c r="W14" s="12">
        <f t="shared" si="2"/>
        <v>0</v>
      </c>
      <c r="X14" s="10">
        <f>+X13</f>
        <v>2612053501.0599999</v>
      </c>
      <c r="Y14" s="12">
        <f t="shared" si="4"/>
        <v>0.77774060888815444</v>
      </c>
    </row>
    <row r="15" spans="1:25" ht="38.25" x14ac:dyDescent="0.2">
      <c r="A15" s="5" t="s">
        <v>30</v>
      </c>
      <c r="B15" s="5" t="s">
        <v>37</v>
      </c>
      <c r="C15" s="5" t="s">
        <v>37</v>
      </c>
      <c r="D15" s="5" t="s">
        <v>31</v>
      </c>
      <c r="E15" s="5" t="s">
        <v>42</v>
      </c>
      <c r="F15" s="5" t="s">
        <v>32</v>
      </c>
      <c r="G15" s="5" t="s">
        <v>33</v>
      </c>
      <c r="H15" s="6" t="s">
        <v>43</v>
      </c>
      <c r="I15" s="7">
        <v>758000000</v>
      </c>
      <c r="J15" s="7">
        <v>0</v>
      </c>
      <c r="K15" s="7">
        <v>0</v>
      </c>
      <c r="L15" s="7">
        <v>758000000</v>
      </c>
      <c r="M15" s="7">
        <v>0</v>
      </c>
      <c r="N15" s="7">
        <v>0</v>
      </c>
      <c r="O15" s="7">
        <v>758000000</v>
      </c>
      <c r="P15" s="7">
        <v>0</v>
      </c>
      <c r="Q15" s="7">
        <v>0</v>
      </c>
      <c r="R15" s="7"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7">
        <f>+Q15-R15</f>
        <v>0</v>
      </c>
      <c r="W15" s="9">
        <f t="shared" si="2"/>
        <v>0</v>
      </c>
      <c r="X15" s="7">
        <f>+P15-Q15</f>
        <v>0</v>
      </c>
      <c r="Y15" s="9">
        <f t="shared" si="4"/>
        <v>0</v>
      </c>
    </row>
    <row r="16" spans="1:25" ht="51" x14ac:dyDescent="0.2">
      <c r="A16" s="5" t="s">
        <v>30</v>
      </c>
      <c r="B16" s="5" t="s">
        <v>37</v>
      </c>
      <c r="C16" s="5" t="s">
        <v>44</v>
      </c>
      <c r="D16" s="5" t="s">
        <v>35</v>
      </c>
      <c r="E16" s="5" t="s">
        <v>45</v>
      </c>
      <c r="F16" s="5" t="s">
        <v>32</v>
      </c>
      <c r="G16" s="5" t="s">
        <v>33</v>
      </c>
      <c r="H16" s="6" t="s">
        <v>46</v>
      </c>
      <c r="I16" s="7">
        <v>86000000</v>
      </c>
      <c r="J16" s="7">
        <v>0</v>
      </c>
      <c r="K16" s="7">
        <v>0</v>
      </c>
      <c r="L16" s="7">
        <v>86000000</v>
      </c>
      <c r="M16" s="7">
        <v>86000000</v>
      </c>
      <c r="N16" s="7">
        <v>0</v>
      </c>
      <c r="O16" s="7">
        <v>0</v>
      </c>
      <c r="P16" s="7">
        <v>11846160</v>
      </c>
      <c r="Q16" s="7">
        <v>11846160</v>
      </c>
      <c r="R16" s="7">
        <v>11846160</v>
      </c>
      <c r="S16" s="8">
        <f t="shared" si="0"/>
        <v>0.13774604651162792</v>
      </c>
      <c r="T16" s="8">
        <f t="shared" si="0"/>
        <v>0.13774604651162792</v>
      </c>
      <c r="U16" s="8">
        <f t="shared" si="0"/>
        <v>0.13774604651162792</v>
      </c>
      <c r="V16" s="7">
        <f>+Q16-R16</f>
        <v>0</v>
      </c>
      <c r="W16" s="9">
        <f t="shared" si="2"/>
        <v>0</v>
      </c>
      <c r="X16" s="7">
        <f>+P16-Q16</f>
        <v>0</v>
      </c>
      <c r="Y16" s="9">
        <f t="shared" si="4"/>
        <v>0</v>
      </c>
    </row>
    <row r="17" spans="1:25" ht="19.5" customHeight="1" x14ac:dyDescent="0.2">
      <c r="A17" s="30" t="s">
        <v>47</v>
      </c>
      <c r="B17" s="30"/>
      <c r="C17" s="30"/>
      <c r="D17" s="30"/>
      <c r="E17" s="30"/>
      <c r="F17" s="30"/>
      <c r="G17" s="30"/>
      <c r="H17" s="30"/>
      <c r="I17" s="10">
        <f>SUM(I15:I16)</f>
        <v>844000000</v>
      </c>
      <c r="J17" s="10">
        <f t="shared" ref="J17:R17" si="7">SUM(J15:J16)</f>
        <v>0</v>
      </c>
      <c r="K17" s="10">
        <f t="shared" si="7"/>
        <v>0</v>
      </c>
      <c r="L17" s="10">
        <f t="shared" si="7"/>
        <v>844000000</v>
      </c>
      <c r="M17" s="10">
        <f t="shared" si="7"/>
        <v>86000000</v>
      </c>
      <c r="N17" s="10">
        <f t="shared" si="7"/>
        <v>0</v>
      </c>
      <c r="O17" s="10">
        <f t="shared" si="7"/>
        <v>758000000</v>
      </c>
      <c r="P17" s="10">
        <f t="shared" si="7"/>
        <v>11846160</v>
      </c>
      <c r="Q17" s="10">
        <f t="shared" si="7"/>
        <v>11846160</v>
      </c>
      <c r="R17" s="10">
        <f t="shared" si="7"/>
        <v>11846160</v>
      </c>
      <c r="S17" s="11">
        <f t="shared" si="0"/>
        <v>1.4035734597156398E-2</v>
      </c>
      <c r="T17" s="11">
        <f t="shared" si="0"/>
        <v>1.4035734597156398E-2</v>
      </c>
      <c r="U17" s="11">
        <f t="shared" si="0"/>
        <v>1.4035734597156398E-2</v>
      </c>
      <c r="V17" s="10">
        <f t="shared" ref="V17" si="8">SUM(V15:V16)</f>
        <v>0</v>
      </c>
      <c r="W17" s="12">
        <f t="shared" si="2"/>
        <v>0</v>
      </c>
      <c r="X17" s="10">
        <f t="shared" ref="X17" si="9">SUM(X15:X16)</f>
        <v>0</v>
      </c>
      <c r="Y17" s="12">
        <f t="shared" si="4"/>
        <v>0</v>
      </c>
    </row>
    <row r="18" spans="1:25" x14ac:dyDescent="0.2">
      <c r="A18" s="5" t="s">
        <v>30</v>
      </c>
      <c r="B18" s="5" t="s">
        <v>48</v>
      </c>
      <c r="C18" s="5" t="s">
        <v>31</v>
      </c>
      <c r="D18" s="5"/>
      <c r="E18" s="5"/>
      <c r="F18" s="5" t="s">
        <v>32</v>
      </c>
      <c r="G18" s="5" t="s">
        <v>33</v>
      </c>
      <c r="H18" s="6" t="s">
        <v>49</v>
      </c>
      <c r="I18" s="7">
        <v>1032300</v>
      </c>
      <c r="J18" s="7">
        <v>0</v>
      </c>
      <c r="K18" s="7">
        <v>0</v>
      </c>
      <c r="L18" s="7">
        <v>1032300</v>
      </c>
      <c r="M18" s="7">
        <v>0</v>
      </c>
      <c r="N18" s="7">
        <v>1032300</v>
      </c>
      <c r="O18" s="7">
        <v>0</v>
      </c>
      <c r="P18" s="7">
        <v>0</v>
      </c>
      <c r="Q18" s="7">
        <v>0</v>
      </c>
      <c r="R18" s="7">
        <v>0</v>
      </c>
      <c r="S18" s="8">
        <f t="shared" si="0"/>
        <v>0</v>
      </c>
      <c r="T18" s="8">
        <f t="shared" si="0"/>
        <v>0</v>
      </c>
      <c r="U18" s="8">
        <f t="shared" si="0"/>
        <v>0</v>
      </c>
      <c r="V18" s="7">
        <f>+Q18-R18</f>
        <v>0</v>
      </c>
      <c r="W18" s="9">
        <f t="shared" si="2"/>
        <v>0</v>
      </c>
      <c r="X18" s="7">
        <f>+P18-Q18</f>
        <v>0</v>
      </c>
      <c r="Y18" s="9">
        <f t="shared" si="4"/>
        <v>0</v>
      </c>
    </row>
    <row r="19" spans="1:25" ht="25.5" x14ac:dyDescent="0.2">
      <c r="A19" s="5" t="s">
        <v>30</v>
      </c>
      <c r="B19" s="5" t="s">
        <v>48</v>
      </c>
      <c r="C19" s="5" t="s">
        <v>44</v>
      </c>
      <c r="D19" s="5" t="s">
        <v>31</v>
      </c>
      <c r="E19" s="5"/>
      <c r="F19" s="5" t="s">
        <v>50</v>
      </c>
      <c r="G19" s="5" t="s">
        <v>51</v>
      </c>
      <c r="H19" s="6" t="s">
        <v>52</v>
      </c>
      <c r="I19" s="7">
        <v>171911053</v>
      </c>
      <c r="J19" s="7">
        <v>0</v>
      </c>
      <c r="K19" s="7">
        <v>0</v>
      </c>
      <c r="L19" s="7">
        <v>171911053</v>
      </c>
      <c r="M19" s="7">
        <v>0</v>
      </c>
      <c r="N19" s="7">
        <v>171911053</v>
      </c>
      <c r="O19" s="7">
        <v>0</v>
      </c>
      <c r="P19" s="7">
        <v>0</v>
      </c>
      <c r="Q19" s="7">
        <v>0</v>
      </c>
      <c r="R19" s="7">
        <v>0</v>
      </c>
      <c r="S19" s="8">
        <f t="shared" si="0"/>
        <v>0</v>
      </c>
      <c r="T19" s="8">
        <f t="shared" si="0"/>
        <v>0</v>
      </c>
      <c r="U19" s="8">
        <f t="shared" si="0"/>
        <v>0</v>
      </c>
      <c r="V19" s="7">
        <f>+Q19-R19</f>
        <v>0</v>
      </c>
      <c r="W19" s="9">
        <f t="shared" si="2"/>
        <v>0</v>
      </c>
      <c r="X19" s="7">
        <f>+P19-Q19</f>
        <v>0</v>
      </c>
      <c r="Y19" s="9">
        <f t="shared" si="4"/>
        <v>0</v>
      </c>
    </row>
    <row r="20" spans="1:25" ht="24.75" customHeight="1" x14ac:dyDescent="0.2">
      <c r="A20" s="30" t="s">
        <v>53</v>
      </c>
      <c r="B20" s="30"/>
      <c r="C20" s="30"/>
      <c r="D20" s="30"/>
      <c r="E20" s="30"/>
      <c r="F20" s="30"/>
      <c r="G20" s="30"/>
      <c r="H20" s="30"/>
      <c r="I20" s="10">
        <f>SUM(I18:I19)</f>
        <v>172943353</v>
      </c>
      <c r="J20" s="10">
        <f t="shared" ref="J20:R20" si="10">SUM(J18:J19)</f>
        <v>0</v>
      </c>
      <c r="K20" s="10">
        <f t="shared" si="10"/>
        <v>0</v>
      </c>
      <c r="L20" s="10">
        <f t="shared" si="10"/>
        <v>172943353</v>
      </c>
      <c r="M20" s="10">
        <f t="shared" si="10"/>
        <v>0</v>
      </c>
      <c r="N20" s="10">
        <f t="shared" si="10"/>
        <v>172943353</v>
      </c>
      <c r="O20" s="10">
        <f t="shared" si="10"/>
        <v>0</v>
      </c>
      <c r="P20" s="10">
        <f t="shared" si="10"/>
        <v>0</v>
      </c>
      <c r="Q20" s="10">
        <f t="shared" si="10"/>
        <v>0</v>
      </c>
      <c r="R20" s="10">
        <f t="shared" si="10"/>
        <v>0</v>
      </c>
      <c r="S20" s="11">
        <f t="shared" si="0"/>
        <v>0</v>
      </c>
      <c r="T20" s="11">
        <f t="shared" si="0"/>
        <v>0</v>
      </c>
      <c r="U20" s="11">
        <f t="shared" si="0"/>
        <v>0</v>
      </c>
      <c r="V20" s="10">
        <f>SUM(V18:V19)</f>
        <v>0</v>
      </c>
      <c r="W20" s="12">
        <f t="shared" si="2"/>
        <v>0</v>
      </c>
      <c r="X20" s="10">
        <f>SUM(X18:X19)</f>
        <v>0</v>
      </c>
      <c r="Y20" s="12">
        <f t="shared" si="4"/>
        <v>0</v>
      </c>
    </row>
    <row r="21" spans="1:25" ht="24" customHeight="1" x14ac:dyDescent="0.2">
      <c r="A21" s="31" t="s">
        <v>54</v>
      </c>
      <c r="B21" s="31"/>
      <c r="C21" s="31"/>
      <c r="D21" s="31"/>
      <c r="E21" s="31"/>
      <c r="F21" s="31"/>
      <c r="G21" s="31"/>
      <c r="H21" s="31"/>
      <c r="I21" s="13">
        <f>SUM(I20,I17,I14,I12)</f>
        <v>18503458353</v>
      </c>
      <c r="J21" s="13">
        <f t="shared" ref="J21:R21" si="11">SUM(J20,J17,J14,J12)</f>
        <v>0</v>
      </c>
      <c r="K21" s="13">
        <f t="shared" si="11"/>
        <v>0</v>
      </c>
      <c r="L21" s="13">
        <f t="shared" si="11"/>
        <v>18503458353</v>
      </c>
      <c r="M21" s="13">
        <f t="shared" si="11"/>
        <v>16993534137.059999</v>
      </c>
      <c r="N21" s="13">
        <f t="shared" si="11"/>
        <v>751924215.94000006</v>
      </c>
      <c r="O21" s="13">
        <f t="shared" si="11"/>
        <v>758000000</v>
      </c>
      <c r="P21" s="13">
        <f t="shared" si="11"/>
        <v>3635293102.0599999</v>
      </c>
      <c r="Q21" s="13">
        <f t="shared" si="11"/>
        <v>952554307</v>
      </c>
      <c r="R21" s="13">
        <f t="shared" si="11"/>
        <v>952554307</v>
      </c>
      <c r="S21" s="14">
        <f t="shared" si="0"/>
        <v>0.19646560295419602</v>
      </c>
      <c r="T21" s="14">
        <f t="shared" si="0"/>
        <v>5.1479798469433721E-2</v>
      </c>
      <c r="U21" s="14">
        <f t="shared" si="0"/>
        <v>5.1479798469433721E-2</v>
      </c>
      <c r="V21" s="13">
        <f>SUM(V20,V17,V14,V12)</f>
        <v>0</v>
      </c>
      <c r="W21" s="15">
        <f>+V21/L21</f>
        <v>0</v>
      </c>
      <c r="X21" s="13">
        <f>SUM(X20,X17,X14,X12)</f>
        <v>2682738795.0599999</v>
      </c>
      <c r="Y21" s="15">
        <f t="shared" si="4"/>
        <v>0.14498580448476231</v>
      </c>
    </row>
    <row r="22" spans="1:25" ht="76.5" x14ac:dyDescent="0.2">
      <c r="A22" s="5" t="s">
        <v>55</v>
      </c>
      <c r="B22" s="5" t="s">
        <v>56</v>
      </c>
      <c r="C22" s="5" t="s">
        <v>57</v>
      </c>
      <c r="D22" s="5" t="s">
        <v>58</v>
      </c>
      <c r="E22" s="5" t="s">
        <v>59</v>
      </c>
      <c r="F22" s="5" t="s">
        <v>50</v>
      </c>
      <c r="G22" s="5" t="s">
        <v>33</v>
      </c>
      <c r="H22" s="6" t="s">
        <v>60</v>
      </c>
      <c r="I22" s="7">
        <v>5468624437</v>
      </c>
      <c r="J22" s="7">
        <v>0</v>
      </c>
      <c r="K22" s="7">
        <v>0</v>
      </c>
      <c r="L22" s="7">
        <v>5468624437</v>
      </c>
      <c r="M22" s="7">
        <v>2461030691</v>
      </c>
      <c r="N22" s="7">
        <v>3007593746</v>
      </c>
      <c r="O22" s="7">
        <v>0</v>
      </c>
      <c r="P22" s="7">
        <v>972600561</v>
      </c>
      <c r="Q22" s="7">
        <v>0</v>
      </c>
      <c r="R22" s="7">
        <v>0</v>
      </c>
      <c r="S22" s="8">
        <f t="shared" si="0"/>
        <v>0.17785104320192688</v>
      </c>
      <c r="T22" s="8">
        <f t="shared" si="0"/>
        <v>0</v>
      </c>
      <c r="U22" s="8">
        <f t="shared" si="0"/>
        <v>0</v>
      </c>
      <c r="V22" s="7">
        <f t="shared" ref="V22:V27" si="12">+Q22-R22</f>
        <v>0</v>
      </c>
      <c r="W22" s="9">
        <f t="shared" si="2"/>
        <v>0</v>
      </c>
      <c r="X22" s="7">
        <f t="shared" ref="X22:X27" si="13">+P22-Q22</f>
        <v>972600561</v>
      </c>
      <c r="Y22" s="9">
        <f t="shared" si="4"/>
        <v>0.17785104320192688</v>
      </c>
    </row>
    <row r="23" spans="1:25" ht="76.5" x14ac:dyDescent="0.2">
      <c r="A23" s="5" t="s">
        <v>55</v>
      </c>
      <c r="B23" s="5" t="s">
        <v>56</v>
      </c>
      <c r="C23" s="5" t="s">
        <v>57</v>
      </c>
      <c r="D23" s="5" t="s">
        <v>61</v>
      </c>
      <c r="E23" s="5" t="s">
        <v>59</v>
      </c>
      <c r="F23" s="5" t="s">
        <v>50</v>
      </c>
      <c r="G23" s="5" t="s">
        <v>33</v>
      </c>
      <c r="H23" s="6" t="s">
        <v>60</v>
      </c>
      <c r="I23" s="7">
        <v>3926826802</v>
      </c>
      <c r="J23" s="7">
        <v>0</v>
      </c>
      <c r="K23" s="7">
        <v>0</v>
      </c>
      <c r="L23" s="7">
        <v>3926826802</v>
      </c>
      <c r="M23" s="7">
        <v>1147057290</v>
      </c>
      <c r="N23" s="7">
        <v>2779769512</v>
      </c>
      <c r="O23" s="7">
        <v>0</v>
      </c>
      <c r="P23" s="7">
        <v>442973424</v>
      </c>
      <c r="Q23" s="7">
        <v>0</v>
      </c>
      <c r="R23" s="7">
        <v>0</v>
      </c>
      <c r="S23" s="8">
        <f t="shared" si="0"/>
        <v>0.11280696764481338</v>
      </c>
      <c r="T23" s="8">
        <f t="shared" si="0"/>
        <v>0</v>
      </c>
      <c r="U23" s="8">
        <f t="shared" si="0"/>
        <v>0</v>
      </c>
      <c r="V23" s="7">
        <f t="shared" si="12"/>
        <v>0</v>
      </c>
      <c r="W23" s="9">
        <f t="shared" si="2"/>
        <v>0</v>
      </c>
      <c r="X23" s="7">
        <f t="shared" si="13"/>
        <v>442973424</v>
      </c>
      <c r="Y23" s="9">
        <f t="shared" si="4"/>
        <v>0.11280696764481338</v>
      </c>
    </row>
    <row r="24" spans="1:25" ht="76.5" x14ac:dyDescent="0.2">
      <c r="A24" s="5" t="s">
        <v>55</v>
      </c>
      <c r="B24" s="5" t="s">
        <v>56</v>
      </c>
      <c r="C24" s="5" t="s">
        <v>57</v>
      </c>
      <c r="D24" s="5" t="s">
        <v>62</v>
      </c>
      <c r="E24" s="5" t="s">
        <v>59</v>
      </c>
      <c r="F24" s="5" t="s">
        <v>50</v>
      </c>
      <c r="G24" s="5" t="s">
        <v>33</v>
      </c>
      <c r="H24" s="6" t="s">
        <v>60</v>
      </c>
      <c r="I24" s="7">
        <v>10028389592</v>
      </c>
      <c r="J24" s="7">
        <v>0</v>
      </c>
      <c r="K24" s="7">
        <v>0</v>
      </c>
      <c r="L24" s="7">
        <v>10028389592</v>
      </c>
      <c r="M24" s="7">
        <v>5438494695</v>
      </c>
      <c r="N24" s="7">
        <v>4589894897</v>
      </c>
      <c r="O24" s="7">
        <v>0</v>
      </c>
      <c r="P24" s="7">
        <v>1169021215</v>
      </c>
      <c r="Q24" s="7">
        <v>0</v>
      </c>
      <c r="R24" s="7">
        <v>0</v>
      </c>
      <c r="S24" s="8">
        <f t="shared" si="0"/>
        <v>0.1165711806741702</v>
      </c>
      <c r="T24" s="8">
        <f t="shared" si="0"/>
        <v>0</v>
      </c>
      <c r="U24" s="8">
        <f t="shared" si="0"/>
        <v>0</v>
      </c>
      <c r="V24" s="7">
        <f t="shared" si="12"/>
        <v>0</v>
      </c>
      <c r="W24" s="9">
        <f t="shared" si="2"/>
        <v>0</v>
      </c>
      <c r="X24" s="7">
        <f t="shared" si="13"/>
        <v>1169021215</v>
      </c>
      <c r="Y24" s="9">
        <f t="shared" si="4"/>
        <v>0.1165711806741702</v>
      </c>
    </row>
    <row r="25" spans="1:25" ht="76.5" x14ac:dyDescent="0.2">
      <c r="A25" s="5" t="s">
        <v>55</v>
      </c>
      <c r="B25" s="5" t="s">
        <v>56</v>
      </c>
      <c r="C25" s="5" t="s">
        <v>57</v>
      </c>
      <c r="D25" s="5" t="s">
        <v>63</v>
      </c>
      <c r="E25" s="5" t="s">
        <v>59</v>
      </c>
      <c r="F25" s="5" t="s">
        <v>50</v>
      </c>
      <c r="G25" s="5" t="s">
        <v>33</v>
      </c>
      <c r="H25" s="6" t="s">
        <v>60</v>
      </c>
      <c r="I25" s="7">
        <v>12610000000</v>
      </c>
      <c r="J25" s="7">
        <v>0</v>
      </c>
      <c r="K25" s="7">
        <v>0</v>
      </c>
      <c r="L25" s="7">
        <v>12610000000</v>
      </c>
      <c r="M25" s="7">
        <v>2716179432</v>
      </c>
      <c r="N25" s="7">
        <v>9893820568</v>
      </c>
      <c r="O25" s="7">
        <v>0</v>
      </c>
      <c r="P25" s="7">
        <v>1843517865</v>
      </c>
      <c r="Q25" s="7">
        <v>0</v>
      </c>
      <c r="R25" s="7">
        <v>0</v>
      </c>
      <c r="S25" s="8">
        <f t="shared" si="0"/>
        <v>0.14619491395717685</v>
      </c>
      <c r="T25" s="8">
        <f t="shared" si="0"/>
        <v>0</v>
      </c>
      <c r="U25" s="8">
        <f t="shared" si="0"/>
        <v>0</v>
      </c>
      <c r="V25" s="7">
        <f t="shared" si="12"/>
        <v>0</v>
      </c>
      <c r="W25" s="9">
        <f t="shared" si="2"/>
        <v>0</v>
      </c>
      <c r="X25" s="7">
        <f t="shared" si="13"/>
        <v>1843517865</v>
      </c>
      <c r="Y25" s="9">
        <f t="shared" si="4"/>
        <v>0.14619491395717685</v>
      </c>
    </row>
    <row r="26" spans="1:25" ht="76.5" x14ac:dyDescent="0.2">
      <c r="A26" s="5" t="s">
        <v>55</v>
      </c>
      <c r="B26" s="5" t="s">
        <v>56</v>
      </c>
      <c r="C26" s="5" t="s">
        <v>57</v>
      </c>
      <c r="D26" s="5" t="s">
        <v>64</v>
      </c>
      <c r="E26" s="5" t="s">
        <v>59</v>
      </c>
      <c r="F26" s="5" t="s">
        <v>50</v>
      </c>
      <c r="G26" s="5" t="s">
        <v>33</v>
      </c>
      <c r="H26" s="6" t="s">
        <v>60</v>
      </c>
      <c r="I26" s="7">
        <v>7646482108</v>
      </c>
      <c r="J26" s="7">
        <v>0</v>
      </c>
      <c r="K26" s="7">
        <v>0</v>
      </c>
      <c r="L26" s="7">
        <v>7646482108</v>
      </c>
      <c r="M26" s="7">
        <v>4407599128</v>
      </c>
      <c r="N26" s="7">
        <v>3238882980</v>
      </c>
      <c r="O26" s="7">
        <v>0</v>
      </c>
      <c r="P26" s="7">
        <v>2748417232</v>
      </c>
      <c r="Q26" s="7">
        <v>0</v>
      </c>
      <c r="R26" s="7">
        <v>0</v>
      </c>
      <c r="S26" s="8">
        <f t="shared" si="0"/>
        <v>0.35943551468256441</v>
      </c>
      <c r="T26" s="8">
        <f t="shared" si="0"/>
        <v>0</v>
      </c>
      <c r="U26" s="8">
        <f t="shared" si="0"/>
        <v>0</v>
      </c>
      <c r="V26" s="7">
        <f t="shared" si="12"/>
        <v>0</v>
      </c>
      <c r="W26" s="9">
        <f t="shared" si="2"/>
        <v>0</v>
      </c>
      <c r="X26" s="7">
        <f t="shared" si="13"/>
        <v>2748417232</v>
      </c>
      <c r="Y26" s="9">
        <f t="shared" si="4"/>
        <v>0.35943551468256441</v>
      </c>
    </row>
    <row r="27" spans="1:25" ht="51" x14ac:dyDescent="0.2">
      <c r="A27" s="5" t="s">
        <v>55</v>
      </c>
      <c r="B27" s="5" t="s">
        <v>56</v>
      </c>
      <c r="C27" s="5" t="s">
        <v>57</v>
      </c>
      <c r="D27" s="5" t="s">
        <v>105</v>
      </c>
      <c r="E27" s="5" t="s">
        <v>106</v>
      </c>
      <c r="F27" s="5" t="s">
        <v>50</v>
      </c>
      <c r="G27" s="5" t="s">
        <v>33</v>
      </c>
      <c r="H27" s="6" t="s">
        <v>107</v>
      </c>
      <c r="I27" s="7">
        <v>7903217021</v>
      </c>
      <c r="J27" s="7">
        <v>0</v>
      </c>
      <c r="K27" s="7">
        <v>0</v>
      </c>
      <c r="L27" s="7">
        <v>7903217021</v>
      </c>
      <c r="M27" s="7">
        <v>2772748491</v>
      </c>
      <c r="N27" s="7">
        <v>5130468530</v>
      </c>
      <c r="O27" s="7">
        <v>0</v>
      </c>
      <c r="P27" s="7">
        <v>2187878364</v>
      </c>
      <c r="Q27" s="7">
        <v>0</v>
      </c>
      <c r="R27" s="7">
        <v>0</v>
      </c>
      <c r="S27" s="8">
        <f t="shared" si="0"/>
        <v>0.27683389665075475</v>
      </c>
      <c r="T27" s="8">
        <f t="shared" si="0"/>
        <v>0</v>
      </c>
      <c r="U27" s="8">
        <f t="shared" si="0"/>
        <v>0</v>
      </c>
      <c r="V27" s="7">
        <f t="shared" si="12"/>
        <v>0</v>
      </c>
      <c r="W27" s="9">
        <f t="shared" si="2"/>
        <v>0</v>
      </c>
      <c r="X27" s="7">
        <f t="shared" si="13"/>
        <v>2187878364</v>
      </c>
      <c r="Y27" s="9">
        <f t="shared" si="4"/>
        <v>0.27683389665075475</v>
      </c>
    </row>
    <row r="28" spans="1:25" ht="76.5" x14ac:dyDescent="0.2">
      <c r="A28" s="5" t="s">
        <v>55</v>
      </c>
      <c r="B28" s="5" t="s">
        <v>56</v>
      </c>
      <c r="C28" s="5" t="s">
        <v>57</v>
      </c>
      <c r="D28" s="5" t="s">
        <v>109</v>
      </c>
      <c r="E28" s="5" t="s">
        <v>59</v>
      </c>
      <c r="F28" s="5" t="s">
        <v>50</v>
      </c>
      <c r="G28" s="5" t="s">
        <v>33</v>
      </c>
      <c r="H28" s="6" t="s">
        <v>60</v>
      </c>
      <c r="I28" s="7">
        <v>7695195504</v>
      </c>
      <c r="J28" s="7">
        <v>0</v>
      </c>
      <c r="K28" s="7">
        <v>0</v>
      </c>
      <c r="L28" s="7">
        <v>7695195504</v>
      </c>
      <c r="M28" s="7">
        <v>1206790461</v>
      </c>
      <c r="N28" s="7">
        <v>6488405043</v>
      </c>
      <c r="O28" s="7">
        <v>0</v>
      </c>
      <c r="P28" s="7">
        <v>502639127</v>
      </c>
      <c r="Q28" s="7">
        <v>0</v>
      </c>
      <c r="R28" s="7">
        <v>0</v>
      </c>
      <c r="S28" s="8">
        <f t="shared" ref="S28:S29" si="14">+P28/$L28</f>
        <v>6.5318564906989784E-2</v>
      </c>
      <c r="T28" s="8">
        <f t="shared" ref="T28:T29" si="15">+Q28/$L28</f>
        <v>0</v>
      </c>
      <c r="U28" s="8">
        <f t="shared" ref="U28:U29" si="16">+R28/$L28</f>
        <v>0</v>
      </c>
      <c r="V28" s="7">
        <f t="shared" ref="V28:V29" si="17">+Q28-R28</f>
        <v>0</v>
      </c>
      <c r="W28" s="9">
        <f t="shared" ref="W28:W29" si="18">+V28/L28</f>
        <v>0</v>
      </c>
      <c r="X28" s="7">
        <f t="shared" ref="X28:X29" si="19">+P28-Q28</f>
        <v>502639127</v>
      </c>
      <c r="Y28" s="9">
        <f t="shared" ref="Y28:Y29" si="20">+X28/L28</f>
        <v>6.5318564906989784E-2</v>
      </c>
    </row>
    <row r="29" spans="1:25" ht="51" x14ac:dyDescent="0.2">
      <c r="A29" s="5" t="s">
        <v>55</v>
      </c>
      <c r="B29" s="5" t="s">
        <v>65</v>
      </c>
      <c r="C29" s="5" t="s">
        <v>57</v>
      </c>
      <c r="D29" s="5" t="s">
        <v>66</v>
      </c>
      <c r="E29" s="5" t="s">
        <v>67</v>
      </c>
      <c r="F29" s="5" t="s">
        <v>50</v>
      </c>
      <c r="G29" s="5" t="s">
        <v>33</v>
      </c>
      <c r="H29" s="6" t="s">
        <v>68</v>
      </c>
      <c r="I29" s="7">
        <v>5626864721</v>
      </c>
      <c r="J29" s="7">
        <v>0</v>
      </c>
      <c r="K29" s="7">
        <v>0</v>
      </c>
      <c r="L29" s="7">
        <v>5626864721</v>
      </c>
      <c r="M29" s="7">
        <v>2273736876.6900001</v>
      </c>
      <c r="N29" s="7">
        <v>3353127844.3099999</v>
      </c>
      <c r="O29" s="7">
        <v>0</v>
      </c>
      <c r="P29" s="7">
        <v>1950184506.6900001</v>
      </c>
      <c r="Q29" s="7">
        <v>0</v>
      </c>
      <c r="R29" s="7">
        <v>0</v>
      </c>
      <c r="S29" s="8">
        <f t="shared" si="14"/>
        <v>0.34658457300594486</v>
      </c>
      <c r="T29" s="8">
        <f t="shared" si="15"/>
        <v>0</v>
      </c>
      <c r="U29" s="8">
        <f t="shared" si="16"/>
        <v>0</v>
      </c>
      <c r="V29" s="7">
        <f t="shared" si="17"/>
        <v>0</v>
      </c>
      <c r="W29" s="9">
        <f t="shared" si="18"/>
        <v>0</v>
      </c>
      <c r="X29" s="7">
        <f t="shared" si="19"/>
        <v>1950184506.6900001</v>
      </c>
      <c r="Y29" s="9">
        <f t="shared" si="20"/>
        <v>0.34658457300594486</v>
      </c>
    </row>
    <row r="30" spans="1:25" ht="23.25" customHeight="1" x14ac:dyDescent="0.2">
      <c r="A30" s="31" t="s">
        <v>69</v>
      </c>
      <c r="B30" s="31"/>
      <c r="C30" s="31"/>
      <c r="D30" s="31"/>
      <c r="E30" s="31"/>
      <c r="F30" s="31"/>
      <c r="G30" s="31"/>
      <c r="H30" s="31"/>
      <c r="I30" s="13">
        <f>SUM(I22:I29)</f>
        <v>60905600185</v>
      </c>
      <c r="J30" s="13">
        <f t="shared" ref="J30:R30" si="21">SUM(J22:J29)</f>
        <v>0</v>
      </c>
      <c r="K30" s="13">
        <f t="shared" si="21"/>
        <v>0</v>
      </c>
      <c r="L30" s="13">
        <f t="shared" si="21"/>
        <v>60905600185</v>
      </c>
      <c r="M30" s="13">
        <f t="shared" si="21"/>
        <v>22423637064.689999</v>
      </c>
      <c r="N30" s="13">
        <f t="shared" si="21"/>
        <v>38481963120.309998</v>
      </c>
      <c r="O30" s="13">
        <f t="shared" si="21"/>
        <v>0</v>
      </c>
      <c r="P30" s="13">
        <f t="shared" si="21"/>
        <v>11817232294.690001</v>
      </c>
      <c r="Q30" s="13">
        <f t="shared" si="21"/>
        <v>0</v>
      </c>
      <c r="R30" s="13">
        <f t="shared" si="21"/>
        <v>0</v>
      </c>
      <c r="S30" s="14">
        <f t="shared" si="0"/>
        <v>0.19402538122595139</v>
      </c>
      <c r="T30" s="14">
        <f t="shared" si="0"/>
        <v>0</v>
      </c>
      <c r="U30" s="14">
        <f t="shared" si="0"/>
        <v>0</v>
      </c>
      <c r="V30" s="13">
        <f t="shared" ref="V30" si="22">SUM(V22:V27)</f>
        <v>0</v>
      </c>
      <c r="W30" s="15">
        <f t="shared" si="2"/>
        <v>0</v>
      </c>
      <c r="X30" s="13">
        <f t="shared" ref="X30" si="23">SUM(X22:X27)</f>
        <v>9364408661</v>
      </c>
      <c r="Y30" s="15">
        <f t="shared" si="4"/>
        <v>0.15375283442829107</v>
      </c>
    </row>
    <row r="31" spans="1:25" ht="23.25" customHeight="1" x14ac:dyDescent="0.2">
      <c r="A31" s="29" t="s">
        <v>70</v>
      </c>
      <c r="B31" s="29"/>
      <c r="C31" s="29"/>
      <c r="D31" s="29"/>
      <c r="E31" s="29"/>
      <c r="F31" s="29"/>
      <c r="G31" s="29"/>
      <c r="H31" s="29"/>
      <c r="I31" s="16">
        <f>+I21+I30</f>
        <v>79409058538</v>
      </c>
      <c r="J31" s="16">
        <f t="shared" ref="J31:R31" si="24">+J21+J30</f>
        <v>0</v>
      </c>
      <c r="K31" s="16">
        <f t="shared" si="24"/>
        <v>0</v>
      </c>
      <c r="L31" s="16">
        <f t="shared" si="24"/>
        <v>79409058538</v>
      </c>
      <c r="M31" s="16">
        <f t="shared" si="24"/>
        <v>39417171201.75</v>
      </c>
      <c r="N31" s="16">
        <f t="shared" si="24"/>
        <v>39233887336.25</v>
      </c>
      <c r="O31" s="16">
        <f t="shared" si="24"/>
        <v>758000000</v>
      </c>
      <c r="P31" s="16">
        <f t="shared" si="24"/>
        <v>15452525396.75</v>
      </c>
      <c r="Q31" s="16">
        <f t="shared" si="24"/>
        <v>952554307</v>
      </c>
      <c r="R31" s="16">
        <f t="shared" si="24"/>
        <v>952554307</v>
      </c>
      <c r="S31" s="17">
        <f t="shared" si="0"/>
        <v>0.19459398815760331</v>
      </c>
      <c r="T31" s="17">
        <f t="shared" si="0"/>
        <v>1.1995537090320365E-2</v>
      </c>
      <c r="U31" s="17">
        <f t="shared" si="0"/>
        <v>1.1995537090320365E-2</v>
      </c>
      <c r="V31" s="16">
        <f>+V21+V30</f>
        <v>0</v>
      </c>
      <c r="W31" s="18">
        <f t="shared" si="2"/>
        <v>0</v>
      </c>
      <c r="X31" s="16">
        <f>+X21+X30</f>
        <v>12047147456.059999</v>
      </c>
      <c r="Y31" s="18">
        <f t="shared" si="4"/>
        <v>0.15170998973996172</v>
      </c>
    </row>
    <row r="32" spans="1:25" x14ac:dyDescent="0.2">
      <c r="F32" s="19" t="s">
        <v>71</v>
      </c>
    </row>
    <row r="33" spans="6:6" x14ac:dyDescent="0.2">
      <c r="F33" s="19" t="s">
        <v>72</v>
      </c>
    </row>
  </sheetData>
  <mergeCells count="36">
    <mergeCell ref="A1:Y1"/>
    <mergeCell ref="A2:Y2"/>
    <mergeCell ref="A3:Y3"/>
    <mergeCell ref="A4:Y4"/>
    <mergeCell ref="A6:A8"/>
    <mergeCell ref="B6:B8"/>
    <mergeCell ref="C6:C8"/>
    <mergeCell ref="D6:D8"/>
    <mergeCell ref="E6:E8"/>
    <mergeCell ref="F6:F8"/>
    <mergeCell ref="R6:R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S6:U6"/>
    <mergeCell ref="V6:Y6"/>
    <mergeCell ref="S7:S8"/>
    <mergeCell ref="T7:T8"/>
    <mergeCell ref="U7:U8"/>
    <mergeCell ref="V7:W7"/>
    <mergeCell ref="X7:Y7"/>
    <mergeCell ref="A31:H31"/>
    <mergeCell ref="A12:H12"/>
    <mergeCell ref="A14:H14"/>
    <mergeCell ref="A17:H17"/>
    <mergeCell ref="A20:H20"/>
    <mergeCell ref="A21:H21"/>
    <mergeCell ref="A30:H3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Decreto</vt:lpstr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Chavez</dc:creator>
  <cp:lastModifiedBy>Adriana María Chavez Galeano</cp:lastModifiedBy>
  <dcterms:created xsi:type="dcterms:W3CDTF">2025-03-12T12:03:52Z</dcterms:created>
  <dcterms:modified xsi:type="dcterms:W3CDTF">2025-03-27T15:31:22Z</dcterms:modified>
</cp:coreProperties>
</file>